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4120" windowHeight="12015"/>
  </bookViews>
  <sheets>
    <sheet name="Ακροστιχίδα11" sheetId="1" r:id="rId1"/>
    <sheet name="Ακροστιχίδα 12" sheetId="11" r:id="rId2"/>
    <sheet name="Ακροστιχίδα 13" sheetId="12" r:id="rId3"/>
    <sheet name="Ακροστιχίδα 14" sheetId="13" r:id="rId4"/>
    <sheet name="Ακροστιχίδα 15" sheetId="14" r:id="rId5"/>
    <sheet name="Ακροστιχίδα 16" sheetId="15" r:id="rId6"/>
    <sheet name="Ακροστιχίδα 17" sheetId="16" r:id="rId7"/>
    <sheet name="Ακροστιχίδα 18" sheetId="17" r:id="rId8"/>
    <sheet name="Ακροστιχίδα 19" sheetId="18" r:id="rId9"/>
    <sheet name="Ακροστιχίδα 20" sheetId="19" r:id="rId10"/>
  </sheets>
  <calcPr calcId="124519"/>
</workbook>
</file>

<file path=xl/calcChain.xml><?xml version="1.0" encoding="utf-8"?>
<calcChain xmlns="http://schemas.openxmlformats.org/spreadsheetml/2006/main">
  <c r="AJ10" i="13"/>
  <c r="Z10"/>
  <c r="AD18" i="19" l="1"/>
  <c r="AC18"/>
  <c r="AB18"/>
  <c r="AA18"/>
  <c r="Z18"/>
  <c r="Y18"/>
  <c r="X18"/>
  <c r="V18"/>
  <c r="X16"/>
  <c r="W16"/>
  <c r="V16"/>
  <c r="U16"/>
  <c r="X14"/>
  <c r="W14"/>
  <c r="V14"/>
  <c r="U14"/>
  <c r="Y12"/>
  <c r="X12"/>
  <c r="W12"/>
  <c r="V12"/>
  <c r="U12"/>
  <c r="Z10"/>
  <c r="Y10"/>
  <c r="X10"/>
  <c r="W10"/>
  <c r="V10"/>
  <c r="U10"/>
  <c r="AA8"/>
  <c r="Z8"/>
  <c r="Y8"/>
  <c r="X8"/>
  <c r="W8"/>
  <c r="V8"/>
  <c r="U8"/>
  <c r="AK8" s="1"/>
  <c r="AL8" s="1"/>
  <c r="AN18"/>
  <c r="AN17"/>
  <c r="AN16"/>
  <c r="AN15"/>
  <c r="AN14"/>
  <c r="AN13"/>
  <c r="AN12"/>
  <c r="AN11"/>
  <c r="AN10"/>
  <c r="AN9"/>
  <c r="AN8"/>
  <c r="AN16" i="18"/>
  <c r="AN15"/>
  <c r="AN14"/>
  <c r="AN13"/>
  <c r="AN12"/>
  <c r="AN11"/>
  <c r="AN10"/>
  <c r="AN9"/>
  <c r="AN8"/>
  <c r="AA16"/>
  <c r="Z16"/>
  <c r="Y16"/>
  <c r="X16"/>
  <c r="W16"/>
  <c r="V16"/>
  <c r="U16"/>
  <c r="W14"/>
  <c r="V14"/>
  <c r="U14"/>
  <c r="Y12"/>
  <c r="X12"/>
  <c r="W12"/>
  <c r="V12"/>
  <c r="U12"/>
  <c r="Z10"/>
  <c r="Y10"/>
  <c r="X10"/>
  <c r="W10"/>
  <c r="V10"/>
  <c r="U10"/>
  <c r="Z8"/>
  <c r="Y8"/>
  <c r="X8"/>
  <c r="W8"/>
  <c r="V8"/>
  <c r="U8"/>
  <c r="Y18" i="17"/>
  <c r="X18"/>
  <c r="W18"/>
  <c r="V18"/>
  <c r="U18"/>
  <c r="T18"/>
  <c r="AB16"/>
  <c r="AA16"/>
  <c r="Z16"/>
  <c r="X16"/>
  <c r="W16"/>
  <c r="V16"/>
  <c r="U16"/>
  <c r="T16"/>
  <c r="Z14"/>
  <c r="Y14"/>
  <c r="X14"/>
  <c r="W14"/>
  <c r="U14"/>
  <c r="T14"/>
  <c r="AC12"/>
  <c r="AB12"/>
  <c r="AA12"/>
  <c r="Z12"/>
  <c r="Y12"/>
  <c r="X12"/>
  <c r="W12"/>
  <c r="V12"/>
  <c r="U12"/>
  <c r="T12"/>
  <c r="AJ12" s="1"/>
  <c r="AK12" s="1"/>
  <c r="AB10"/>
  <c r="AA10"/>
  <c r="Z10"/>
  <c r="Y10"/>
  <c r="X10"/>
  <c r="W10"/>
  <c r="V10"/>
  <c r="U10"/>
  <c r="AJ10" s="1"/>
  <c r="AK10" s="1"/>
  <c r="T10"/>
  <c r="AA8"/>
  <c r="Z8"/>
  <c r="Y8"/>
  <c r="X8"/>
  <c r="W8"/>
  <c r="U8"/>
  <c r="AJ8" s="1"/>
  <c r="AK8" s="1"/>
  <c r="T8"/>
  <c r="AM19"/>
  <c r="AM18"/>
  <c r="AM17"/>
  <c r="AM16"/>
  <c r="AM15"/>
  <c r="AM14"/>
  <c r="AM13"/>
  <c r="AM12"/>
  <c r="AM11"/>
  <c r="AM10"/>
  <c r="AM9"/>
  <c r="AM8"/>
  <c r="AB18"/>
  <c r="AA18"/>
  <c r="Z18"/>
  <c r="AJ18"/>
  <c r="AK18" s="1"/>
  <c r="AM18" i="16"/>
  <c r="AM17"/>
  <c r="AM16"/>
  <c r="AM15"/>
  <c r="AM14"/>
  <c r="AM12"/>
  <c r="AM11"/>
  <c r="AM10"/>
  <c r="AM9"/>
  <c r="AM8"/>
  <c r="Z18"/>
  <c r="Y18"/>
  <c r="X18"/>
  <c r="V18"/>
  <c r="U18"/>
  <c r="T18"/>
  <c r="Z16"/>
  <c r="Y16"/>
  <c r="X16"/>
  <c r="W16"/>
  <c r="V16"/>
  <c r="U16"/>
  <c r="T16"/>
  <c r="AJ16" s="1"/>
  <c r="AA14"/>
  <c r="Z14"/>
  <c r="Y14"/>
  <c r="X14"/>
  <c r="W14"/>
  <c r="V14"/>
  <c r="U14"/>
  <c r="T14"/>
  <c r="AJ14" s="1"/>
  <c r="W12"/>
  <c r="V12"/>
  <c r="U12"/>
  <c r="T12"/>
  <c r="Y10"/>
  <c r="X10"/>
  <c r="W10"/>
  <c r="V10"/>
  <c r="U10"/>
  <c r="T10"/>
  <c r="Y8"/>
  <c r="X8"/>
  <c r="W8"/>
  <c r="U8"/>
  <c r="T8"/>
  <c r="AN18" i="15"/>
  <c r="AN17"/>
  <c r="AN16"/>
  <c r="AN15"/>
  <c r="AN13"/>
  <c r="AN12"/>
  <c r="AN11"/>
  <c r="AN10"/>
  <c r="AN9"/>
  <c r="AN8"/>
  <c r="AE18"/>
  <c r="AD18"/>
  <c r="AC18"/>
  <c r="AB18"/>
  <c r="AA18"/>
  <c r="Z18"/>
  <c r="X18"/>
  <c r="W18"/>
  <c r="V18"/>
  <c r="U18"/>
  <c r="W16"/>
  <c r="V16"/>
  <c r="U16"/>
  <c r="X14"/>
  <c r="W14"/>
  <c r="V14"/>
  <c r="AA12"/>
  <c r="Z12"/>
  <c r="Y12"/>
  <c r="X12"/>
  <c r="W12"/>
  <c r="V12"/>
  <c r="U12"/>
  <c r="X10"/>
  <c r="W10"/>
  <c r="V10"/>
  <c r="U10"/>
  <c r="AD8"/>
  <c r="AC8"/>
  <c r="AB8"/>
  <c r="AA8"/>
  <c r="Z8"/>
  <c r="Y8"/>
  <c r="X8"/>
  <c r="W8"/>
  <c r="V8"/>
  <c r="U8"/>
  <c r="AK8" s="1"/>
  <c r="AL8" s="1"/>
  <c r="AM17" i="13"/>
  <c r="AM16"/>
  <c r="AM15"/>
  <c r="AM14"/>
  <c r="AM13"/>
  <c r="AM12"/>
  <c r="AM11"/>
  <c r="AM10"/>
  <c r="AM9"/>
  <c r="AM8"/>
  <c r="Z16"/>
  <c r="Y16"/>
  <c r="X16"/>
  <c r="W16"/>
  <c r="V16"/>
  <c r="U16"/>
  <c r="T16"/>
  <c r="AA14"/>
  <c r="Z14"/>
  <c r="X14"/>
  <c r="W14"/>
  <c r="V14"/>
  <c r="U14"/>
  <c r="T14"/>
  <c r="AA12"/>
  <c r="Y12"/>
  <c r="X12"/>
  <c r="W12"/>
  <c r="V12"/>
  <c r="T12"/>
  <c r="X10"/>
  <c r="W10"/>
  <c r="V10"/>
  <c r="U10"/>
  <c r="T10"/>
  <c r="AB8"/>
  <c r="AA8"/>
  <c r="Z8"/>
  <c r="Y8"/>
  <c r="X8"/>
  <c r="W8"/>
  <c r="V8"/>
  <c r="U8"/>
  <c r="T8"/>
  <c r="AJ8" s="1"/>
  <c r="AK8" s="1"/>
  <c r="AO16" i="12"/>
  <c r="AO15"/>
  <c r="AO14"/>
  <c r="AO13"/>
  <c r="AO12"/>
  <c r="AO11"/>
  <c r="AO10"/>
  <c r="AO9"/>
  <c r="AO8"/>
  <c r="AA16"/>
  <c r="Z16"/>
  <c r="Y16"/>
  <c r="X16"/>
  <c r="W16"/>
  <c r="V16"/>
  <c r="X14"/>
  <c r="W14"/>
  <c r="V14"/>
  <c r="AE12"/>
  <c r="AD12"/>
  <c r="AC12"/>
  <c r="AB12"/>
  <c r="AA12"/>
  <c r="Z12"/>
  <c r="Y12"/>
  <c r="X12"/>
  <c r="W12"/>
  <c r="AL12" s="1"/>
  <c r="AM12" s="1"/>
  <c r="V12"/>
  <c r="AG10"/>
  <c r="AF10"/>
  <c r="AE10"/>
  <c r="AD10"/>
  <c r="AB10"/>
  <c r="AA10"/>
  <c r="Z10"/>
  <c r="Y10"/>
  <c r="X10"/>
  <c r="W10"/>
  <c r="V10"/>
  <c r="AB8"/>
  <c r="AA8"/>
  <c r="Z8"/>
  <c r="Y8"/>
  <c r="X8"/>
  <c r="W8"/>
  <c r="V8"/>
  <c r="AM16" i="11"/>
  <c r="AM15"/>
  <c r="AM14"/>
  <c r="AM13"/>
  <c r="AM12"/>
  <c r="AM11"/>
  <c r="AM10"/>
  <c r="AM9"/>
  <c r="AM8"/>
  <c r="Y16"/>
  <c r="X16"/>
  <c r="W16"/>
  <c r="V16"/>
  <c r="U16"/>
  <c r="T16"/>
  <c r="W14"/>
  <c r="V14"/>
  <c r="U14"/>
  <c r="T14"/>
  <c r="Y12"/>
  <c r="X12"/>
  <c r="W12"/>
  <c r="V12"/>
  <c r="U12"/>
  <c r="T12"/>
  <c r="W10"/>
  <c r="V10"/>
  <c r="U10"/>
  <c r="T10"/>
  <c r="W8"/>
  <c r="V8"/>
  <c r="U8"/>
  <c r="T8"/>
  <c r="AM16" i="1"/>
  <c r="AM14"/>
  <c r="AM12"/>
  <c r="AM11"/>
  <c r="AM10"/>
  <c r="AM9"/>
  <c r="AM8"/>
  <c r="AB16"/>
  <c r="AA16"/>
  <c r="Z16"/>
  <c r="Y16"/>
  <c r="X16"/>
  <c r="W16"/>
  <c r="V16"/>
  <c r="U16"/>
  <c r="T16"/>
  <c r="Y14"/>
  <c r="X14"/>
  <c r="V14"/>
  <c r="U14"/>
  <c r="T14"/>
  <c r="AA12"/>
  <c r="Z12"/>
  <c r="Y12"/>
  <c r="X12"/>
  <c r="W12"/>
  <c r="V12"/>
  <c r="U12"/>
  <c r="T12"/>
  <c r="T10"/>
  <c r="Y8"/>
  <c r="W8"/>
  <c r="V8"/>
  <c r="U8"/>
  <c r="AJ8" s="1"/>
  <c r="AK8" s="1"/>
  <c r="T8"/>
  <c r="Y10" i="14"/>
  <c r="X10"/>
  <c r="W10"/>
  <c r="V10"/>
  <c r="U10"/>
  <c r="T10"/>
  <c r="AK8"/>
  <c r="AJ8"/>
  <c r="AA8"/>
  <c r="Z8"/>
  <c r="Y8"/>
  <c r="X8"/>
  <c r="U8"/>
  <c r="T8"/>
  <c r="AN20" i="19"/>
  <c r="AN21" s="1"/>
  <c r="AL21" s="1"/>
  <c r="AE18"/>
  <c r="W18"/>
  <c r="Z16"/>
  <c r="Y16"/>
  <c r="AK16"/>
  <c r="AL16" s="1"/>
  <c r="Z14"/>
  <c r="Y14"/>
  <c r="AB10"/>
  <c r="AA10"/>
  <c r="AD8"/>
  <c r="AE8"/>
  <c r="AB8"/>
  <c r="AN19"/>
  <c r="U18"/>
  <c r="AK18" s="1"/>
  <c r="AL18" s="1"/>
  <c r="AC16"/>
  <c r="AB16"/>
  <c r="AA16"/>
  <c r="AC14"/>
  <c r="AB14"/>
  <c r="AA14"/>
  <c r="AC12"/>
  <c r="AB12"/>
  <c r="AA12"/>
  <c r="Z12"/>
  <c r="AK12"/>
  <c r="AL12" s="1"/>
  <c r="AH8"/>
  <c r="AG8"/>
  <c r="AF8"/>
  <c r="AC8"/>
  <c r="AN17" i="18"/>
  <c r="AB8"/>
  <c r="AA8"/>
  <c r="AK8"/>
  <c r="AL8" s="1"/>
  <c r="AA14"/>
  <c r="Z14"/>
  <c r="Y14"/>
  <c r="X14"/>
  <c r="AE16"/>
  <c r="AD16"/>
  <c r="AC16"/>
  <c r="AK16"/>
  <c r="AL16" s="1"/>
  <c r="AB16"/>
  <c r="AC14"/>
  <c r="AB14"/>
  <c r="AK14"/>
  <c r="AL14" s="1"/>
  <c r="AC12"/>
  <c r="AB12"/>
  <c r="AA12"/>
  <c r="Z12"/>
  <c r="AK12"/>
  <c r="AL12" s="1"/>
  <c r="AB10"/>
  <c r="AA10"/>
  <c r="AK10"/>
  <c r="AL10" s="1"/>
  <c r="AH8"/>
  <c r="AG8"/>
  <c r="AF8"/>
  <c r="AE8"/>
  <c r="AD8"/>
  <c r="AC8"/>
  <c r="V14" i="17"/>
  <c r="V8"/>
  <c r="Y16"/>
  <c r="AB14"/>
  <c r="AA14"/>
  <c r="AG8"/>
  <c r="AF8"/>
  <c r="AE8"/>
  <c r="AD8"/>
  <c r="AC8"/>
  <c r="AB8"/>
  <c r="AM19" i="16"/>
  <c r="AM13"/>
  <c r="W18"/>
  <c r="AB14"/>
  <c r="AJ12"/>
  <c r="AK12" s="1"/>
  <c r="Z10"/>
  <c r="V8"/>
  <c r="AB18"/>
  <c r="AB16"/>
  <c r="AA16"/>
  <c r="AB12"/>
  <c r="AA12"/>
  <c r="Z12"/>
  <c r="Y12"/>
  <c r="X12"/>
  <c r="AG8"/>
  <c r="AF8"/>
  <c r="AE8"/>
  <c r="AD8"/>
  <c r="AC8"/>
  <c r="AB8"/>
  <c r="AA8"/>
  <c r="Z8"/>
  <c r="Y18" i="15"/>
  <c r="AC16"/>
  <c r="AB16"/>
  <c r="AA16"/>
  <c r="Z16"/>
  <c r="Y16"/>
  <c r="X16"/>
  <c r="AK16"/>
  <c r="AL16" s="1"/>
  <c r="AN14"/>
  <c r="AC14"/>
  <c r="AB14"/>
  <c r="AA14"/>
  <c r="Z14"/>
  <c r="Y14"/>
  <c r="U14"/>
  <c r="AC12"/>
  <c r="AB12"/>
  <c r="AK12"/>
  <c r="AL12" s="1"/>
  <c r="Z10"/>
  <c r="Y10"/>
  <c r="AN19"/>
  <c r="AN20" s="1"/>
  <c r="AL20" s="1"/>
  <c r="AH8"/>
  <c r="AG8"/>
  <c r="AF8"/>
  <c r="AE8"/>
  <c r="Y18" i="14"/>
  <c r="X18"/>
  <c r="W18"/>
  <c r="V18"/>
  <c r="U18"/>
  <c r="T18"/>
  <c r="X16"/>
  <c r="W16"/>
  <c r="V16"/>
  <c r="U16"/>
  <c r="T16"/>
  <c r="X14"/>
  <c r="W14"/>
  <c r="V14"/>
  <c r="AJ14" s="1"/>
  <c r="AK14" s="1"/>
  <c r="U14"/>
  <c r="T14"/>
  <c r="AA12"/>
  <c r="Z12"/>
  <c r="Y12"/>
  <c r="X12"/>
  <c r="W12"/>
  <c r="V12"/>
  <c r="U12"/>
  <c r="T12"/>
  <c r="W8"/>
  <c r="V8"/>
  <c r="AM18"/>
  <c r="AM17"/>
  <c r="AM16"/>
  <c r="AM15"/>
  <c r="AM14"/>
  <c r="AM13"/>
  <c r="AM12"/>
  <c r="AM11"/>
  <c r="AM10"/>
  <c r="AM9"/>
  <c r="AM8"/>
  <c r="AB18"/>
  <c r="AA18"/>
  <c r="Z18"/>
  <c r="AB16"/>
  <c r="AA16"/>
  <c r="Z16"/>
  <c r="Y16"/>
  <c r="AB14"/>
  <c r="AA14"/>
  <c r="Z14"/>
  <c r="Y14"/>
  <c r="AB12"/>
  <c r="AG8"/>
  <c r="AF8"/>
  <c r="AE8"/>
  <c r="AD8"/>
  <c r="AC8"/>
  <c r="AB8"/>
  <c r="Y10" i="13"/>
  <c r="AB16"/>
  <c r="AA16"/>
  <c r="AB14"/>
  <c r="Y14"/>
  <c r="AB12"/>
  <c r="Z12"/>
  <c r="U12"/>
  <c r="AG8"/>
  <c r="AF8"/>
  <c r="AE8"/>
  <c r="AD8"/>
  <c r="AC8"/>
  <c r="AD16" i="12"/>
  <c r="AC16"/>
  <c r="AB16"/>
  <c r="Z14"/>
  <c r="Y14"/>
  <c r="AC10"/>
  <c r="AO17"/>
  <c r="AD14"/>
  <c r="AC14"/>
  <c r="AB14"/>
  <c r="AA14"/>
  <c r="AL14"/>
  <c r="AM14" s="1"/>
  <c r="AI8"/>
  <c r="AH8"/>
  <c r="AG8"/>
  <c r="AF8"/>
  <c r="AE8"/>
  <c r="AD8"/>
  <c r="AC8"/>
  <c r="AB16" i="11"/>
  <c r="AA16"/>
  <c r="Z16"/>
  <c r="AA14"/>
  <c r="Z14"/>
  <c r="Y14"/>
  <c r="X14"/>
  <c r="AJ14"/>
  <c r="AK14" s="1"/>
  <c r="AB10"/>
  <c r="AA10"/>
  <c r="Z10"/>
  <c r="Y10"/>
  <c r="X10"/>
  <c r="Y8"/>
  <c r="X8"/>
  <c r="AM17"/>
  <c r="AJ16"/>
  <c r="AK16" s="1"/>
  <c r="AB14"/>
  <c r="AB12"/>
  <c r="AA12"/>
  <c r="Z12"/>
  <c r="AG8"/>
  <c r="AF8"/>
  <c r="AE8"/>
  <c r="AD8"/>
  <c r="AC8"/>
  <c r="AB8"/>
  <c r="AA8"/>
  <c r="Z8"/>
  <c r="AM17" i="1"/>
  <c r="AM15"/>
  <c r="AM13"/>
  <c r="AJ16"/>
  <c r="AK16" s="1"/>
  <c r="AA14"/>
  <c r="Z14"/>
  <c r="W14"/>
  <c r="AB14"/>
  <c r="Y10"/>
  <c r="X10"/>
  <c r="W10"/>
  <c r="V10"/>
  <c r="U10"/>
  <c r="AJ10"/>
  <c r="AK10" s="1"/>
  <c r="Z8"/>
  <c r="X8"/>
  <c r="AB12"/>
  <c r="AA8"/>
  <c r="AB8"/>
  <c r="AC8"/>
  <c r="AD8"/>
  <c r="AE8"/>
  <c r="AF8"/>
  <c r="AG8"/>
  <c r="AJ14" i="17" l="1"/>
  <c r="AK14" s="1"/>
  <c r="AJ10" i="16"/>
  <c r="AK10" s="1"/>
  <c r="AK18" i="15"/>
  <c r="AL18" s="1"/>
  <c r="AL10" i="12"/>
  <c r="AM10" s="1"/>
  <c r="AN18" i="18"/>
  <c r="AJ16" i="17"/>
  <c r="AK16" s="1"/>
  <c r="AJ18" i="16"/>
  <c r="AK18" s="1"/>
  <c r="AK10" i="15"/>
  <c r="AK14"/>
  <c r="AL14" s="1"/>
  <c r="AJ16" i="13"/>
  <c r="AK16" s="1"/>
  <c r="AJ14"/>
  <c r="AK14" s="1"/>
  <c r="AJ12"/>
  <c r="AK12" s="1"/>
  <c r="AK10"/>
  <c r="AM18"/>
  <c r="AM19" s="1"/>
  <c r="AK19" s="1"/>
  <c r="AL8" i="12"/>
  <c r="AM8" s="1"/>
  <c r="AL16"/>
  <c r="AM16" s="1"/>
  <c r="AO18"/>
  <c r="AO19" s="1"/>
  <c r="AM19" s="1"/>
  <c r="AJ12" i="11"/>
  <c r="AK12" s="1"/>
  <c r="AJ10"/>
  <c r="AK10" s="1"/>
  <c r="AJ8"/>
  <c r="AK8" s="1"/>
  <c r="AJ14" i="1"/>
  <c r="AK14" s="1"/>
  <c r="AJ16" i="14"/>
  <c r="AK16" s="1"/>
  <c r="AJ12" i="1"/>
  <c r="AK12" s="1"/>
  <c r="AK10" i="19"/>
  <c r="AL10" s="1"/>
  <c r="AM20" i="17"/>
  <c r="AM21" s="1"/>
  <c r="AK21" s="1"/>
  <c r="AK14" i="19"/>
  <c r="AL14" s="1"/>
  <c r="AL18" i="18"/>
  <c r="AK14" i="16"/>
  <c r="AJ8"/>
  <c r="AK8" s="1"/>
  <c r="AM20"/>
  <c r="AM21" s="1"/>
  <c r="AK21" s="1"/>
  <c r="AK16"/>
  <c r="AM19" i="14"/>
  <c r="AM20" s="1"/>
  <c r="AK20" s="1"/>
  <c r="AJ18"/>
  <c r="AK18" s="1"/>
  <c r="AJ12"/>
  <c r="AK12" s="1"/>
  <c r="AJ10"/>
  <c r="AK10" s="1"/>
  <c r="AM18" i="11"/>
  <c r="AM18" i="1"/>
  <c r="AM19" s="1"/>
  <c r="AL19" i="18" l="1"/>
  <c r="AL20" s="1"/>
  <c r="AL22" s="1"/>
  <c r="B23" s="1"/>
  <c r="AN19"/>
  <c r="AK20" i="17"/>
  <c r="AK22" s="1"/>
  <c r="AK24" s="1"/>
  <c r="B25" s="1"/>
  <c r="AL19" i="15"/>
  <c r="AL21" s="1"/>
  <c r="AL23" s="1"/>
  <c r="B24" s="1"/>
  <c r="AL10"/>
  <c r="AK18" i="13"/>
  <c r="AK20" s="1"/>
  <c r="AK22" s="1"/>
  <c r="B23" s="1"/>
  <c r="AM18" i="12"/>
  <c r="AM20" s="1"/>
  <c r="AM22" s="1"/>
  <c r="B23" s="1"/>
  <c r="AK18" i="11"/>
  <c r="AL20" i="19"/>
  <c r="AL22" s="1"/>
  <c r="AL24" s="1"/>
  <c r="B25" s="1"/>
  <c r="AK19" i="1"/>
  <c r="AK20" i="16"/>
  <c r="AK22" s="1"/>
  <c r="AK24" s="1"/>
  <c r="B25" s="1"/>
  <c r="AK19" i="14"/>
  <c r="AK21" s="1"/>
  <c r="AK23" s="1"/>
  <c r="B24" s="1"/>
  <c r="AM19" i="11"/>
  <c r="AK19" s="1"/>
  <c r="AK18" i="1"/>
  <c r="AK20" i="11" l="1"/>
  <c r="AK22" s="1"/>
  <c r="B23" s="1"/>
  <c r="AK20" i="1"/>
  <c r="AK22" s="1"/>
  <c r="B23" s="1"/>
</calcChain>
</file>

<file path=xl/comments1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charset val="1"/>
          </rPr>
          <t>Συγγραφέας: Κύπρος Ιωάννου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Kypros</author>
  </authors>
  <commentLis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0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N20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1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N21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2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3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F27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2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Kypros</author>
  </authors>
  <commentLis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O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O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6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4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19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19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F27" authorId="0">
      <text>
        <r>
          <rPr>
            <sz val="9"/>
            <color indexed="81"/>
            <rFont val="Tahoma"/>
            <family val="2"/>
            <charset val="161"/>
          </rPr>
          <t xml:space="preserve">Συγγραφέας: Κύπρος Ιωάννου
</t>
        </r>
      </text>
    </comment>
  </commentList>
</comments>
</file>

<file path=xl/comments6.xml><?xml version="1.0" encoding="utf-8"?>
<comments xmlns="http://schemas.openxmlformats.org/spreadsheetml/2006/main">
  <authors>
    <author>Kypros</author>
  </authors>
  <commentLis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19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N19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0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N20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1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2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1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3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F27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Kypros</author>
  </authors>
  <commentList>
    <comment ref="AJ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0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M20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1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M21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K23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G27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Kypros</author>
  </authors>
  <commentList>
    <comment ref="AK8" authorId="0">
      <text>
        <r>
          <rPr>
            <b/>
            <sz val="9"/>
            <color indexed="81"/>
            <rFont val="Tahoma"/>
            <family val="2"/>
            <charset val="161"/>
          </rPr>
          <t>Μετρά πόσα σωστά βρήκα στο πρώτο οριζόντιο.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8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τότε χαμογελά.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18" authorId="0">
      <text>
        <r>
          <rPr>
            <sz val="9"/>
            <color indexed="81"/>
            <rFont val="Tahoma"/>
            <family val="2"/>
            <charset val="161"/>
          </rPr>
          <t>Μετρά πόσες σωστές λέξεις έχω στα οριζόντια.</t>
        </r>
      </text>
    </comment>
    <comment ref="AN18" authorId="0">
      <text>
        <r>
          <rPr>
            <b/>
            <sz val="9"/>
            <color indexed="81"/>
            <rFont val="Tahoma"/>
            <family val="2"/>
            <charset val="161"/>
          </rPr>
          <t>Αριθμός σωστών γραμμάτων κάθετα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19" authorId="0">
      <text>
        <r>
          <rPr>
            <b/>
            <sz val="9"/>
            <color indexed="81"/>
            <rFont val="Tahoma"/>
            <family val="2"/>
            <charset val="161"/>
          </rPr>
          <t>Μετρά πόσε λέξεις βρήκα στα κάθετα.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N19" authorId="0">
      <text>
        <r>
          <rPr>
            <b/>
            <sz val="9"/>
            <color indexed="81"/>
            <rFont val="Tahoma"/>
            <family val="2"/>
            <charset val="161"/>
          </rPr>
          <t>Αν τα βρήκα όλα σωστά χαμογελά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0" authorId="0">
      <text>
        <r>
          <rPr>
            <b/>
            <sz val="9"/>
            <color indexed="81"/>
            <rFont val="Tahoma"/>
            <family val="2"/>
            <charset val="161"/>
          </rPr>
          <t>Σύνολο ορθών λέξεων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AL21" authorId="0">
      <text>
        <r>
          <rPr>
            <b/>
            <sz val="9"/>
            <color indexed="81"/>
            <rFont val="Tahoma"/>
            <family val="2"/>
            <charset val="161"/>
          </rPr>
          <t>Γράφω τον αριθμό των λέξεων του σταυρολέξου μου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161"/>
          </rPr>
          <t>Συγγραφέας: Κύπρος Ιωάννου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<sst xmlns="http://schemas.openxmlformats.org/spreadsheetml/2006/main" count="242" uniqueCount="27">
  <si>
    <t/>
  </si>
  <si>
    <t>Ε</t>
  </si>
  <si>
    <t>Τ</t>
  </si>
  <si>
    <t>Α</t>
  </si>
  <si>
    <t>ΟΡΙΖΟΝΤΙΑ</t>
  </si>
  <si>
    <t>Κ</t>
  </si>
  <si>
    <t>Θ</t>
  </si>
  <si>
    <t>Σύνολο</t>
  </si>
  <si>
    <t xml:space="preserve">ορθών </t>
  </si>
  <si>
    <t>Σύνολο ορθών στα κάθετα</t>
  </si>
  <si>
    <t>οριζόντια</t>
  </si>
  <si>
    <t>γραμμάτων</t>
  </si>
  <si>
    <t>Αριθμός των λέξεων του σταυρολέξου μου.</t>
  </si>
  <si>
    <t>ΓΡΑΦΟΥΜΕ ΠΑΝΤΑ ΚΕΦΑΛΑΙΑ ΓΡΑΜΜΑΤΑ</t>
  </si>
  <si>
    <t>Λ</t>
  </si>
  <si>
    <t>Ν</t>
  </si>
  <si>
    <t>Ι</t>
  </si>
  <si>
    <t>Υ</t>
  </si>
  <si>
    <t>Η</t>
  </si>
  <si>
    <t>Σ</t>
  </si>
  <si>
    <t>Π</t>
  </si>
  <si>
    <t>Ο</t>
  </si>
  <si>
    <t>Ρ</t>
  </si>
  <si>
    <t>Β</t>
  </si>
  <si>
    <t>Μ</t>
  </si>
  <si>
    <t>Γ</t>
  </si>
  <si>
    <t>Ω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</si>
</sst>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161"/>
      <scheme val="minor"/>
    </font>
    <font>
      <sz val="10"/>
      <name val="Comic Sans MS"/>
      <charset val="161"/>
    </font>
    <font>
      <b/>
      <sz val="20"/>
      <name val="Comic Sans MS"/>
      <family val="4"/>
    </font>
    <font>
      <b/>
      <sz val="20"/>
      <color indexed="10"/>
      <name val="Comic Sans MS"/>
      <family val="4"/>
    </font>
    <font>
      <b/>
      <sz val="16"/>
      <name val="Comic Sans MS"/>
      <family val="4"/>
      <charset val="161"/>
    </font>
    <font>
      <sz val="8"/>
      <name val="Comic Sans MS"/>
      <family val="4"/>
      <charset val="161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11"/>
      <color theme="1"/>
      <name val="Wingdings"/>
      <charset val="2"/>
    </font>
    <font>
      <b/>
      <sz val="16"/>
      <color theme="1"/>
      <name val="Comic Sans MS"/>
      <family val="4"/>
      <charset val="161"/>
    </font>
    <font>
      <sz val="16"/>
      <color theme="1"/>
      <name val="Comic Sans MS"/>
      <family val="4"/>
      <charset val="161"/>
    </font>
    <font>
      <sz val="24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9"/>
      <color theme="1"/>
      <name val="Arial"/>
      <family val="2"/>
      <charset val="161"/>
    </font>
    <font>
      <sz val="11"/>
      <color rgb="FF004A84"/>
      <name val="Arial"/>
      <family val="2"/>
      <charset val="16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1">
    <xf numFmtId="0" fontId="0" fillId="0" borderId="0" xfId="0"/>
    <xf numFmtId="0" fontId="0" fillId="0" borderId="0" xfId="0"/>
    <xf numFmtId="0" fontId="1" fillId="2" borderId="0" xfId="1" applyFill="1" applyProtection="1">
      <protection hidden="1"/>
    </xf>
    <xf numFmtId="0" fontId="3" fillId="2" borderId="0" xfId="1" applyFont="1" applyFill="1" applyProtection="1">
      <protection hidden="1"/>
    </xf>
    <xf numFmtId="0" fontId="2" fillId="2" borderId="0" xfId="1" applyFont="1" applyFill="1" applyAlignment="1" applyProtection="1">
      <alignment vertical="center"/>
      <protection hidden="1"/>
    </xf>
    <xf numFmtId="0" fontId="4" fillId="2" borderId="0" xfId="0" applyFont="1" applyFill="1" applyProtection="1">
      <protection hidden="1"/>
    </xf>
    <xf numFmtId="0" fontId="0" fillId="0" borderId="1" xfId="0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1" fillId="4" borderId="0" xfId="1" applyFill="1" applyProtection="1">
      <protection hidden="1"/>
    </xf>
    <xf numFmtId="0" fontId="0" fillId="4" borderId="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" fillId="4" borderId="3" xfId="0" applyFont="1" applyFill="1" applyBorder="1" applyProtection="1">
      <protection hidden="1"/>
    </xf>
    <xf numFmtId="0" fontId="0" fillId="4" borderId="3" xfId="0" applyFill="1" applyBorder="1"/>
    <xf numFmtId="0" fontId="0" fillId="4" borderId="4" xfId="0" applyFill="1" applyBorder="1"/>
    <xf numFmtId="0" fontId="1" fillId="4" borderId="3" xfId="1" applyFill="1" applyBorder="1" applyProtection="1">
      <protection hidden="1"/>
    </xf>
    <xf numFmtId="0" fontId="5" fillId="4" borderId="5" xfId="0" applyFont="1" applyFill="1" applyBorder="1" applyProtection="1">
      <protection hidden="1"/>
    </xf>
    <xf numFmtId="0" fontId="5" fillId="4" borderId="5" xfId="1" applyFont="1" applyFill="1" applyBorder="1" applyProtection="1">
      <protection hidden="1"/>
    </xf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1" fillId="2" borderId="0" xfId="1" applyFill="1" applyAlignment="1" applyProtection="1">
      <alignment horizontal="center"/>
      <protection hidden="1"/>
    </xf>
    <xf numFmtId="0" fontId="8" fillId="0" borderId="0" xfId="0" applyFont="1"/>
    <xf numFmtId="0" fontId="1" fillId="6" borderId="0" xfId="1" applyFill="1" applyProtection="1">
      <protection hidden="1"/>
    </xf>
    <xf numFmtId="0" fontId="2" fillId="6" borderId="0" xfId="1" applyFont="1" applyFill="1" applyAlignment="1" applyProtection="1">
      <alignment vertical="center"/>
      <protection hidden="1"/>
    </xf>
    <xf numFmtId="0" fontId="4" fillId="6" borderId="0" xfId="0" applyFont="1" applyFill="1" applyProtection="1">
      <protection hidden="1"/>
    </xf>
    <xf numFmtId="0" fontId="9" fillId="0" borderId="0" xfId="0" applyFont="1"/>
    <xf numFmtId="0" fontId="10" fillId="0" borderId="0" xfId="0" applyFont="1"/>
    <xf numFmtId="0" fontId="4" fillId="2" borderId="2" xfId="0" applyFont="1" applyFill="1" applyBorder="1" applyProtection="1">
      <protection locked="0"/>
    </xf>
    <xf numFmtId="0" fontId="0" fillId="7" borderId="0" xfId="0" applyFill="1"/>
    <xf numFmtId="0" fontId="12" fillId="5" borderId="0" xfId="0" applyFont="1" applyFill="1"/>
    <xf numFmtId="0" fontId="11" fillId="7" borderId="0" xfId="0" applyFont="1" applyFill="1"/>
    <xf numFmtId="0" fontId="10" fillId="7" borderId="0" xfId="0" applyFont="1" applyFill="1"/>
    <xf numFmtId="0" fontId="13" fillId="0" borderId="0" xfId="0" applyFont="1"/>
    <xf numFmtId="0" fontId="4" fillId="2" borderId="0" xfId="0" applyFont="1" applyFill="1" applyBorder="1" applyProtection="1">
      <protection locked="0"/>
    </xf>
    <xf numFmtId="0" fontId="4" fillId="2" borderId="0" xfId="0" applyFont="1" applyFill="1" applyProtection="1">
      <protection locked="0" hidden="1"/>
    </xf>
    <xf numFmtId="0" fontId="1" fillId="2" borderId="0" xfId="1" applyFill="1" applyProtection="1">
      <protection locked="0" hidden="1"/>
    </xf>
    <xf numFmtId="0" fontId="5" fillId="4" borderId="0" xfId="0" applyFont="1" applyFill="1" applyBorder="1" applyProtection="1">
      <protection hidden="1"/>
    </xf>
    <xf numFmtId="0" fontId="0" fillId="4" borderId="0" xfId="0" applyFill="1" applyBorder="1"/>
    <xf numFmtId="0" fontId="14" fillId="0" borderId="0" xfId="0" applyFont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mruColors>
      <color rgb="FFCCECFF"/>
      <color rgb="FFFFFF99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jpeg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0" Type="http://schemas.openxmlformats.org/officeDocument/2006/relationships/image" Target="../media/image10.gif"/><Relationship Id="rId4" Type="http://schemas.openxmlformats.org/officeDocument/2006/relationships/image" Target="../media/image4.jpeg"/><Relationship Id="rId9" Type="http://schemas.openxmlformats.org/officeDocument/2006/relationships/image" Target="../media/image9.gif"/><Relationship Id="rId14" Type="http://schemas.openxmlformats.org/officeDocument/2006/relationships/hyperlink" Target="&#913;&#922;&#929;&#927;&#931;&#932;&#921;&#935;&#921;&#916;&#913;%201-20.docx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nimationlibrary.com/animation/29113/Cop_on_motorcycle_2/" TargetMode="External"/><Relationship Id="rId13" Type="http://schemas.openxmlformats.org/officeDocument/2006/relationships/image" Target="../media/image1.jpeg"/><Relationship Id="rId3" Type="http://schemas.openxmlformats.org/officeDocument/2006/relationships/image" Target="../media/image98.jpeg"/><Relationship Id="rId7" Type="http://schemas.openxmlformats.org/officeDocument/2006/relationships/image" Target="../media/image101.gif"/><Relationship Id="rId12" Type="http://schemas.openxmlformats.org/officeDocument/2006/relationships/image" Target="../media/image105.png"/><Relationship Id="rId2" Type="http://schemas.openxmlformats.org/officeDocument/2006/relationships/image" Target="../media/image97.jpeg"/><Relationship Id="rId1" Type="http://schemas.openxmlformats.org/officeDocument/2006/relationships/image" Target="../media/image96.jpeg"/><Relationship Id="rId6" Type="http://schemas.openxmlformats.org/officeDocument/2006/relationships/image" Target="../media/image100.png"/><Relationship Id="rId11" Type="http://schemas.openxmlformats.org/officeDocument/2006/relationships/image" Target="../media/image104.gif"/><Relationship Id="rId5" Type="http://schemas.openxmlformats.org/officeDocument/2006/relationships/hyperlink" Target="javascript:edit(16998)" TargetMode="External"/><Relationship Id="rId10" Type="http://schemas.openxmlformats.org/officeDocument/2006/relationships/image" Target="../media/image103.gif"/><Relationship Id="rId4" Type="http://schemas.openxmlformats.org/officeDocument/2006/relationships/image" Target="../media/image99.png"/><Relationship Id="rId9" Type="http://schemas.openxmlformats.org/officeDocument/2006/relationships/image" Target="../media/image102.gif"/><Relationship Id="rId14" Type="http://schemas.openxmlformats.org/officeDocument/2006/relationships/hyperlink" Target="&#913;&#922;&#929;&#927;&#931;&#932;&#921;&#935;&#921;&#916;&#913;%201-20.docx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&#913;&#922;&#929;&#927;&#931;&#932;&#921;&#935;&#921;&#916;&#913;%201-20.docx" TargetMode="External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gif"/><Relationship Id="rId13" Type="http://schemas.openxmlformats.org/officeDocument/2006/relationships/image" Target="../media/image33.jpeg"/><Relationship Id="rId3" Type="http://schemas.openxmlformats.org/officeDocument/2006/relationships/image" Target="../media/image23.gif"/><Relationship Id="rId7" Type="http://schemas.openxmlformats.org/officeDocument/2006/relationships/image" Target="../media/image27.gif"/><Relationship Id="rId12" Type="http://schemas.openxmlformats.org/officeDocument/2006/relationships/image" Target="../media/image32.jpeg"/><Relationship Id="rId2" Type="http://schemas.openxmlformats.org/officeDocument/2006/relationships/image" Target="../media/image22.gif"/><Relationship Id="rId1" Type="http://schemas.openxmlformats.org/officeDocument/2006/relationships/image" Target="../media/image21.jpeg"/><Relationship Id="rId6" Type="http://schemas.openxmlformats.org/officeDocument/2006/relationships/image" Target="../media/image26.gif"/><Relationship Id="rId11" Type="http://schemas.openxmlformats.org/officeDocument/2006/relationships/image" Target="../media/image31.gif"/><Relationship Id="rId5" Type="http://schemas.openxmlformats.org/officeDocument/2006/relationships/image" Target="../media/image25.gif"/><Relationship Id="rId10" Type="http://schemas.openxmlformats.org/officeDocument/2006/relationships/image" Target="../media/image30.gif"/><Relationship Id="rId4" Type="http://schemas.openxmlformats.org/officeDocument/2006/relationships/image" Target="../media/image24.gif"/><Relationship Id="rId9" Type="http://schemas.openxmlformats.org/officeDocument/2006/relationships/image" Target="../media/image29.jpeg"/><Relationship Id="rId14" Type="http://schemas.openxmlformats.org/officeDocument/2006/relationships/hyperlink" Target="&#913;&#922;&#929;&#927;&#931;&#932;&#921;&#935;&#921;&#916;&#913;%201-20.docx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png"/><Relationship Id="rId7" Type="http://schemas.openxmlformats.org/officeDocument/2006/relationships/image" Target="../media/image39.jpeg"/><Relationship Id="rId12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34.png"/><Relationship Id="rId1" Type="http://schemas.openxmlformats.org/officeDocument/2006/relationships/image" Target="../media/image1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5" Type="http://schemas.openxmlformats.org/officeDocument/2006/relationships/image" Target="../media/image3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gif"/><Relationship Id="rId3" Type="http://schemas.openxmlformats.org/officeDocument/2006/relationships/image" Target="../media/image45.jpeg"/><Relationship Id="rId7" Type="http://schemas.openxmlformats.org/officeDocument/2006/relationships/image" Target="../media/image49.gif"/><Relationship Id="rId12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44.jpeg"/><Relationship Id="rId1" Type="http://schemas.openxmlformats.org/officeDocument/2006/relationships/image" Target="../media/image1.jpeg"/><Relationship Id="rId6" Type="http://schemas.openxmlformats.org/officeDocument/2006/relationships/image" Target="../media/image48.jpeg"/><Relationship Id="rId11" Type="http://schemas.openxmlformats.org/officeDocument/2006/relationships/image" Target="../media/image53.gif"/><Relationship Id="rId5" Type="http://schemas.openxmlformats.org/officeDocument/2006/relationships/image" Target="../media/image47.jpeg"/><Relationship Id="rId10" Type="http://schemas.openxmlformats.org/officeDocument/2006/relationships/image" Target="../media/image52.gif"/><Relationship Id="rId4" Type="http://schemas.openxmlformats.org/officeDocument/2006/relationships/image" Target="../media/image46.jpeg"/><Relationship Id="rId9" Type="http://schemas.openxmlformats.org/officeDocument/2006/relationships/image" Target="../media/image51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4.gif"/><Relationship Id="rId3" Type="http://schemas.openxmlformats.org/officeDocument/2006/relationships/hyperlink" Target="javascript:edit(17092)" TargetMode="External"/><Relationship Id="rId7" Type="http://schemas.openxmlformats.org/officeDocument/2006/relationships/image" Target="../media/image59.gif"/><Relationship Id="rId12" Type="http://schemas.openxmlformats.org/officeDocument/2006/relationships/hyperlink" Target="http://www.animationlibrary.com/a-l/?n=image.php3&amp;image_id=11325" TargetMode="External"/><Relationship Id="rId2" Type="http://schemas.openxmlformats.org/officeDocument/2006/relationships/image" Target="../media/image55.gif"/><Relationship Id="rId1" Type="http://schemas.openxmlformats.org/officeDocument/2006/relationships/image" Target="../media/image54.jpeg"/><Relationship Id="rId6" Type="http://schemas.openxmlformats.org/officeDocument/2006/relationships/image" Target="../media/image58.jpeg"/><Relationship Id="rId11" Type="http://schemas.openxmlformats.org/officeDocument/2006/relationships/image" Target="../media/image63.gif"/><Relationship Id="rId5" Type="http://schemas.openxmlformats.org/officeDocument/2006/relationships/image" Target="../media/image57.jpeg"/><Relationship Id="rId10" Type="http://schemas.openxmlformats.org/officeDocument/2006/relationships/image" Target="../media/image62.gif"/><Relationship Id="rId4" Type="http://schemas.openxmlformats.org/officeDocument/2006/relationships/image" Target="../media/image56.png"/><Relationship Id="rId9" Type="http://schemas.openxmlformats.org/officeDocument/2006/relationships/image" Target="../media/image61.gif"/><Relationship Id="rId14" Type="http://schemas.openxmlformats.org/officeDocument/2006/relationships/hyperlink" Target="&#913;&#922;&#929;&#927;&#931;&#932;&#921;&#935;&#921;&#916;&#913;%201-20.docx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hyperlink" Target="&#913;&#922;&#929;&#927;&#931;&#932;&#921;&#935;&#921;&#916;&#913;%201-20.docx" TargetMode="External"/><Relationship Id="rId3" Type="http://schemas.openxmlformats.org/officeDocument/2006/relationships/image" Target="../media/image67.jpeg"/><Relationship Id="rId7" Type="http://schemas.openxmlformats.org/officeDocument/2006/relationships/image" Target="../media/image71.jpeg"/><Relationship Id="rId12" Type="http://schemas.openxmlformats.org/officeDocument/2006/relationships/image" Target="../media/image75.gif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11" Type="http://schemas.openxmlformats.org/officeDocument/2006/relationships/hyperlink" Target="http://www.gifs.net/image/Jobs_and_People/Dentists/Tooth_brush/11007" TargetMode="External"/><Relationship Id="rId5" Type="http://schemas.openxmlformats.org/officeDocument/2006/relationships/image" Target="../media/image69.jpeg"/><Relationship Id="rId10" Type="http://schemas.openxmlformats.org/officeDocument/2006/relationships/image" Target="../media/image74.gif"/><Relationship Id="rId4" Type="http://schemas.openxmlformats.org/officeDocument/2006/relationships/image" Target="../media/image68.jpeg"/><Relationship Id="rId9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13" Type="http://schemas.openxmlformats.org/officeDocument/2006/relationships/hyperlink" Target="&#913;&#922;&#929;&#927;&#931;&#932;&#921;&#935;&#921;&#916;&#913;%201-20.docx" TargetMode="External"/><Relationship Id="rId3" Type="http://schemas.openxmlformats.org/officeDocument/2006/relationships/image" Target="../media/image78.jpeg"/><Relationship Id="rId7" Type="http://schemas.openxmlformats.org/officeDocument/2006/relationships/image" Target="../media/image82.jpeg"/><Relationship Id="rId12" Type="http://schemas.openxmlformats.org/officeDocument/2006/relationships/image" Target="../media/image85.gif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gif"/><Relationship Id="rId11" Type="http://schemas.openxmlformats.org/officeDocument/2006/relationships/hyperlink" Target="http://www.gifs.net/image/Food_and_Drinks/Vegetables/Woman_and_veggies/8880" TargetMode="External"/><Relationship Id="rId5" Type="http://schemas.openxmlformats.org/officeDocument/2006/relationships/image" Target="../media/image80.jpeg"/><Relationship Id="rId10" Type="http://schemas.openxmlformats.org/officeDocument/2006/relationships/image" Target="../media/image84.gif"/><Relationship Id="rId4" Type="http://schemas.openxmlformats.org/officeDocument/2006/relationships/image" Target="../media/image79.jpeg"/><Relationship Id="rId9" Type="http://schemas.openxmlformats.org/officeDocument/2006/relationships/hyperlink" Target="http://www.gifs.net/image/Jobs_and_People/Dentists/Dentist_cleans/11000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jpeg"/><Relationship Id="rId3" Type="http://schemas.openxmlformats.org/officeDocument/2006/relationships/image" Target="../media/image87.jpeg"/><Relationship Id="rId7" Type="http://schemas.openxmlformats.org/officeDocument/2006/relationships/image" Target="../media/image91.jpeg"/><Relationship Id="rId12" Type="http://schemas.openxmlformats.org/officeDocument/2006/relationships/hyperlink" Target="&#913;&#922;&#929;&#927;&#931;&#932;&#921;&#935;&#921;&#916;&#913;%201-20.docx" TargetMode="External"/><Relationship Id="rId2" Type="http://schemas.openxmlformats.org/officeDocument/2006/relationships/image" Target="../media/image86.jpeg"/><Relationship Id="rId1" Type="http://schemas.openxmlformats.org/officeDocument/2006/relationships/image" Target="../media/image1.jpeg"/><Relationship Id="rId6" Type="http://schemas.openxmlformats.org/officeDocument/2006/relationships/image" Target="../media/image90.jpeg"/><Relationship Id="rId11" Type="http://schemas.openxmlformats.org/officeDocument/2006/relationships/image" Target="../media/image95.gif"/><Relationship Id="rId5" Type="http://schemas.openxmlformats.org/officeDocument/2006/relationships/image" Target="../media/image89.jpeg"/><Relationship Id="rId10" Type="http://schemas.openxmlformats.org/officeDocument/2006/relationships/image" Target="../media/image94.gif"/><Relationship Id="rId4" Type="http://schemas.openxmlformats.org/officeDocument/2006/relationships/image" Target="../media/image88.jpeg"/><Relationship Id="rId9" Type="http://schemas.openxmlformats.org/officeDocument/2006/relationships/image" Target="../media/image9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3" name="Straight Arrow Connector 2"/>
        <xdr:cNvCxnSpPr/>
      </xdr:nvCxnSpPr>
      <xdr:spPr>
        <a:xfrm rot="16200000" flipH="1">
          <a:off x="9559131" y="1767681"/>
          <a:ext cx="1897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6" name="Straight Arrow Connector 5"/>
        <xdr:cNvCxnSpPr/>
      </xdr:nvCxnSpPr>
      <xdr:spPr>
        <a:xfrm rot="10800000">
          <a:off x="12230101" y="47434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7" name="Rectangle 6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333375</xdr:colOff>
      <xdr:row>0</xdr:row>
      <xdr:rowOff>0</xdr:rowOff>
    </xdr:from>
    <xdr:to>
      <xdr:col>50</xdr:col>
      <xdr:colOff>581025</xdr:colOff>
      <xdr:row>21</xdr:row>
      <xdr:rowOff>142875</xdr:rowOff>
    </xdr:to>
    <xdr:sp macro="" textlink="">
      <xdr:nvSpPr>
        <xdr:cNvPr id="8" name="TextBox 7"/>
        <xdr:cNvSpPr txBox="1"/>
      </xdr:nvSpPr>
      <xdr:spPr>
        <a:xfrm>
          <a:off x="5191125" y="0"/>
          <a:ext cx="8629650" cy="58102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Η</a:t>
          </a:r>
          <a:r>
            <a:rPr lang="el-GR" sz="2000" b="1" baseline="0"/>
            <a:t> μητέρα της μητέρας μας.</a:t>
          </a:r>
        </a:p>
        <a:p>
          <a:r>
            <a:rPr lang="el-GR" sz="2000" b="1" baseline="0"/>
            <a:t>2. Μας τη δείχνει το ρολόι.</a:t>
          </a:r>
        </a:p>
        <a:p>
          <a:r>
            <a:rPr lang="el-GR" sz="2000" b="1" baseline="0"/>
            <a:t>3. Ωραίο φρούτο.</a:t>
          </a:r>
        </a:p>
        <a:p>
          <a:r>
            <a:rPr lang="el-GR" sz="2000" b="1" baseline="0"/>
            <a:t>4. Το φορούν οι κοπέλες.</a:t>
          </a:r>
        </a:p>
        <a:p>
          <a:r>
            <a:rPr lang="el-GR" sz="2000" b="1" baseline="0"/>
            <a:t>5. Κυνηγά τους κλέφτες.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Ένα μάθημα</a:t>
          </a:r>
          <a:r>
            <a:rPr lang="el-GR" sz="2000" b="1" baseline="0"/>
            <a:t> του σχολείου.</a:t>
          </a:r>
          <a:endParaRPr lang="en-GB" sz="2000" b="1"/>
        </a:p>
      </xdr:txBody>
    </xdr:sp>
    <xdr:clientData/>
  </xdr:twoCellAnchor>
  <xdr:twoCellAnchor editAs="oneCell">
    <xdr:from>
      <xdr:col>38</xdr:col>
      <xdr:colOff>161925</xdr:colOff>
      <xdr:row>6</xdr:row>
      <xdr:rowOff>133350</xdr:rowOff>
    </xdr:from>
    <xdr:to>
      <xdr:col>48</xdr:col>
      <xdr:colOff>219075</xdr:colOff>
      <xdr:row>12</xdr:row>
      <xdr:rowOff>247650</xdr:rowOff>
    </xdr:to>
    <xdr:pic>
      <xdr:nvPicPr>
        <xdr:cNvPr id="9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6975" y="1257300"/>
          <a:ext cx="215265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19050</xdr:colOff>
      <xdr:row>16</xdr:row>
      <xdr:rowOff>230795</xdr:rowOff>
    </xdr:from>
    <xdr:to>
      <xdr:col>37</xdr:col>
      <xdr:colOff>381000</xdr:colOff>
      <xdr:row>21</xdr:row>
      <xdr:rowOff>76200</xdr:rowOff>
    </xdr:to>
    <xdr:pic>
      <xdr:nvPicPr>
        <xdr:cNvPr id="1033" name="il_fi" descr="http://crazytownmayor.com/blog/wp-content/uploads/2010/02/Grandm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05825" y="4688495"/>
          <a:ext cx="1343025" cy="105508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180975</xdr:colOff>
      <xdr:row>17</xdr:row>
      <xdr:rowOff>0</xdr:rowOff>
    </xdr:from>
    <xdr:to>
      <xdr:col>27</xdr:col>
      <xdr:colOff>171450</xdr:colOff>
      <xdr:row>21</xdr:row>
      <xdr:rowOff>114300</xdr:rowOff>
    </xdr:to>
    <xdr:pic>
      <xdr:nvPicPr>
        <xdr:cNvPr id="1034" name="il_fi" descr="http://teachers.greenville.k12.sc.us/sites/kteague/Shared%20Documents/clip_art_time_03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667500" y="4791075"/>
          <a:ext cx="990600" cy="99060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66675</xdr:colOff>
      <xdr:row>16</xdr:row>
      <xdr:rowOff>302028</xdr:rowOff>
    </xdr:from>
    <xdr:to>
      <xdr:col>22</xdr:col>
      <xdr:colOff>28575</xdr:colOff>
      <xdr:row>21</xdr:row>
      <xdr:rowOff>104775</xdr:rowOff>
    </xdr:to>
    <xdr:pic>
      <xdr:nvPicPr>
        <xdr:cNvPr id="1035" name="il_fi" descr="http://static.freepik.com/free-photo/coredump-peach-clip-art_42425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67325" y="4759728"/>
          <a:ext cx="1247775" cy="1012422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76200</xdr:colOff>
      <xdr:row>16</xdr:row>
      <xdr:rowOff>123824</xdr:rowOff>
    </xdr:from>
    <xdr:to>
      <xdr:col>43</xdr:col>
      <xdr:colOff>82153</xdr:colOff>
      <xdr:row>21</xdr:row>
      <xdr:rowOff>104774</xdr:rowOff>
    </xdr:to>
    <xdr:pic>
      <xdr:nvPicPr>
        <xdr:cNvPr id="1036" name="Picture 12" descr="dress clipart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001250" y="4581524"/>
          <a:ext cx="1053703" cy="1190625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171450</xdr:colOff>
      <xdr:row>12</xdr:row>
      <xdr:rowOff>327660</xdr:rowOff>
    </xdr:from>
    <xdr:to>
      <xdr:col>22</xdr:col>
      <xdr:colOff>28575</xdr:colOff>
      <xdr:row>15</xdr:row>
      <xdr:rowOff>161925</xdr:rowOff>
    </xdr:to>
    <xdr:pic>
      <xdr:nvPicPr>
        <xdr:cNvPr id="1037" name="Picture 13" descr="comb clipart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372100" y="3451860"/>
          <a:ext cx="1143000" cy="834390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38100</xdr:colOff>
      <xdr:row>17</xdr:row>
      <xdr:rowOff>28575</xdr:rowOff>
    </xdr:from>
    <xdr:to>
      <xdr:col>32</xdr:col>
      <xdr:colOff>0</xdr:colOff>
      <xdr:row>21</xdr:row>
      <xdr:rowOff>104775</xdr:rowOff>
    </xdr:to>
    <xdr:pic>
      <xdr:nvPicPr>
        <xdr:cNvPr id="1038" name="Picture 14" descr="candle clipart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724775" y="4819650"/>
          <a:ext cx="762000" cy="952500"/>
        </a:xfrm>
        <a:prstGeom prst="rect">
          <a:avLst/>
        </a:prstGeom>
        <a:noFill/>
      </xdr:spPr>
    </xdr:pic>
    <xdr:clientData/>
  </xdr:twoCellAnchor>
  <xdr:twoCellAnchor editAs="oneCell">
    <xdr:from>
      <xdr:col>44</xdr:col>
      <xdr:colOff>28575</xdr:colOff>
      <xdr:row>18</xdr:row>
      <xdr:rowOff>54768</xdr:rowOff>
    </xdr:from>
    <xdr:to>
      <xdr:col>48</xdr:col>
      <xdr:colOff>209550</xdr:colOff>
      <xdr:row>21</xdr:row>
      <xdr:rowOff>104774</xdr:rowOff>
    </xdr:to>
    <xdr:pic>
      <xdr:nvPicPr>
        <xdr:cNvPr id="1039" name="Picture 15" descr="clothes peg clipart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210925" y="5007768"/>
          <a:ext cx="1019175" cy="764381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28575</xdr:colOff>
      <xdr:row>13</xdr:row>
      <xdr:rowOff>43613</xdr:rowOff>
    </xdr:from>
    <xdr:to>
      <xdr:col>28</xdr:col>
      <xdr:colOff>9525</xdr:colOff>
      <xdr:row>16</xdr:row>
      <xdr:rowOff>76199</xdr:rowOff>
    </xdr:to>
    <xdr:pic>
      <xdr:nvPicPr>
        <xdr:cNvPr id="1040" name="Picture 16" descr="bucket clipart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715125" y="3501188"/>
          <a:ext cx="981075" cy="1032711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85725</xdr:colOff>
      <xdr:row>13</xdr:row>
      <xdr:rowOff>85725</xdr:rowOff>
    </xdr:from>
    <xdr:to>
      <xdr:col>33</xdr:col>
      <xdr:colOff>108284</xdr:colOff>
      <xdr:row>16</xdr:row>
      <xdr:rowOff>57150</xdr:rowOff>
    </xdr:to>
    <xdr:pic>
      <xdr:nvPicPr>
        <xdr:cNvPr id="1041" name="Picture 17" descr="needle clipart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772400" y="3543300"/>
          <a:ext cx="1022684" cy="971550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104776</xdr:colOff>
      <xdr:row>13</xdr:row>
      <xdr:rowOff>122778</xdr:rowOff>
    </xdr:from>
    <xdr:to>
      <xdr:col>37</xdr:col>
      <xdr:colOff>323851</xdr:colOff>
      <xdr:row>16</xdr:row>
      <xdr:rowOff>47624</xdr:rowOff>
    </xdr:to>
    <xdr:pic>
      <xdr:nvPicPr>
        <xdr:cNvPr id="1042" name="Picture 18" descr="vase clipart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991601" y="3580353"/>
          <a:ext cx="800100" cy="924971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0</xdr:colOff>
      <xdr:row>12</xdr:row>
      <xdr:rowOff>323850</xdr:rowOff>
    </xdr:from>
    <xdr:to>
      <xdr:col>44</xdr:col>
      <xdr:colOff>62504</xdr:colOff>
      <xdr:row>16</xdr:row>
      <xdr:rowOff>0</xdr:rowOff>
    </xdr:to>
    <xdr:pic>
      <xdr:nvPicPr>
        <xdr:cNvPr id="1043" name="Picture 19" descr="handbag clipart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925050" y="3448050"/>
          <a:ext cx="1319804" cy="1009650"/>
        </a:xfrm>
        <a:prstGeom prst="rect">
          <a:avLst/>
        </a:prstGeom>
        <a:noFill/>
      </xdr:spPr>
    </xdr:pic>
    <xdr:clientData/>
  </xdr:twoCellAnchor>
  <xdr:twoCellAnchor>
    <xdr:from>
      <xdr:col>48</xdr:col>
      <xdr:colOff>161925</xdr:colOff>
      <xdr:row>8</xdr:row>
      <xdr:rowOff>9525</xdr:rowOff>
    </xdr:from>
    <xdr:to>
      <xdr:col>50</xdr:col>
      <xdr:colOff>304800</xdr:colOff>
      <xdr:row>10</xdr:row>
      <xdr:rowOff>314325</xdr:rowOff>
    </xdr:to>
    <xdr:sp macro="" textlink="">
      <xdr:nvSpPr>
        <xdr:cNvPr id="18" name="Rectangular Callout 17"/>
        <xdr:cNvSpPr/>
      </xdr:nvSpPr>
      <xdr:spPr>
        <a:xfrm>
          <a:off x="12182475" y="180022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44</xdr:col>
      <xdr:colOff>152401</xdr:colOff>
      <xdr:row>13</xdr:row>
      <xdr:rowOff>9525</xdr:rowOff>
    </xdr:from>
    <xdr:to>
      <xdr:col>48</xdr:col>
      <xdr:colOff>212625</xdr:colOff>
      <xdr:row>16</xdr:row>
      <xdr:rowOff>161924</xdr:rowOff>
    </xdr:to>
    <xdr:pic>
      <xdr:nvPicPr>
        <xdr:cNvPr id="2" name="il_fi" descr="http://t2.gstatic.com/images?q=tbn:ANd9GcRsgC00XtRtFR-oXkClhFDr_1BQtshDvDflplPq7ODLm7YRJaxCjT5sZeJhBA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334751" y="3467100"/>
          <a:ext cx="898424" cy="1152524"/>
        </a:xfrm>
        <a:prstGeom prst="rect">
          <a:avLst/>
        </a:prstGeom>
        <a:noFill/>
      </xdr:spPr>
    </xdr:pic>
    <xdr:clientData/>
  </xdr:twoCellAnchor>
  <xdr:twoCellAnchor>
    <xdr:from>
      <xdr:col>38</xdr:col>
      <xdr:colOff>104775</xdr:colOff>
      <xdr:row>0</xdr:row>
      <xdr:rowOff>0</xdr:rowOff>
    </xdr:from>
    <xdr:to>
      <xdr:col>48</xdr:col>
      <xdr:colOff>47625</xdr:colOff>
      <xdr:row>5</xdr:row>
      <xdr:rowOff>104775</xdr:rowOff>
    </xdr:to>
    <xdr:sp macro="" textlink="">
      <xdr:nvSpPr>
        <xdr:cNvPr id="20" name="Rounded Rectangular Callout 19">
          <a:hlinkClick xmlns:r="http://schemas.openxmlformats.org/officeDocument/2006/relationships" r:id="rId14"/>
        </xdr:cNvPr>
        <xdr:cNvSpPr/>
      </xdr:nvSpPr>
      <xdr:spPr>
        <a:xfrm>
          <a:off x="10029825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181768</xdr:colOff>
      <xdr:row>6</xdr:row>
      <xdr:rowOff>324644</xdr:rowOff>
    </xdr:from>
    <xdr:to>
      <xdr:col>36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38101</xdr:colOff>
      <xdr:row>19</xdr:row>
      <xdr:rowOff>104775</xdr:rowOff>
    </xdr:from>
    <xdr:to>
      <xdr:col>49</xdr:col>
      <xdr:colOff>9526</xdr:colOff>
      <xdr:row>19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53402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18</xdr:col>
      <xdr:colOff>0</xdr:colOff>
      <xdr:row>0</xdr:row>
      <xdr:rowOff>0</xdr:rowOff>
    </xdr:from>
    <xdr:to>
      <xdr:col>51</xdr:col>
      <xdr:colOff>590550</xdr:colOff>
      <xdr:row>23</xdr:row>
      <xdr:rowOff>171450</xdr:rowOff>
    </xdr:to>
    <xdr:sp macro="" textlink="">
      <xdr:nvSpPr>
        <xdr:cNvPr id="5" name="TextBox 4"/>
        <xdr:cNvSpPr txBox="1"/>
      </xdr:nvSpPr>
      <xdr:spPr>
        <a:xfrm>
          <a:off x="5543550" y="0"/>
          <a:ext cx="8629650" cy="6391275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Φρούτ</a:t>
          </a:r>
          <a:r>
            <a:rPr lang="en-GB" sz="2000" b="1"/>
            <a:t>o</a:t>
          </a:r>
          <a:r>
            <a:rPr lang="el-GR" sz="2000" b="1" baseline="0"/>
            <a:t>.</a:t>
          </a:r>
        </a:p>
        <a:p>
          <a:r>
            <a:rPr lang="el-GR" sz="2000" b="1" baseline="0"/>
            <a:t>2. Ράβει ρούχα.</a:t>
          </a:r>
        </a:p>
        <a:p>
          <a:r>
            <a:rPr lang="el-GR" sz="2000" b="1" baseline="0"/>
            <a:t>3. Το χρώμα των χιονιών.</a:t>
          </a:r>
        </a:p>
        <a:p>
          <a:r>
            <a:rPr lang="el-GR" sz="2000" b="1" baseline="0"/>
            <a:t>4. Τα χρησιμοποιούν στον πόλεμο. </a:t>
          </a:r>
        </a:p>
        <a:p>
          <a:r>
            <a:rPr lang="el-GR" sz="2000" b="1" baseline="0"/>
            <a:t>5. Την έχει και ο σκύλος.</a:t>
          </a:r>
        </a:p>
        <a:p>
          <a:r>
            <a:rPr lang="el-GR" sz="2000" b="1" baseline="0"/>
            <a:t>6. Διαφορετικά θα πούμε: "Λέγομαι".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Πουλεί φάρμακα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36</xdr:col>
      <xdr:colOff>175447</xdr:colOff>
      <xdr:row>12</xdr:row>
      <xdr:rowOff>266700</xdr:rowOff>
    </xdr:from>
    <xdr:to>
      <xdr:col>44</xdr:col>
      <xdr:colOff>19049</xdr:colOff>
      <xdr:row>16</xdr:row>
      <xdr:rowOff>228599</xdr:rowOff>
    </xdr:to>
    <xdr:pic>
      <xdr:nvPicPr>
        <xdr:cNvPr id="19465" name="il_fi" descr="http://www.praksis.gr/files/poluiatreia/000048%20gia%20sit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05197" y="3390900"/>
          <a:ext cx="1729552" cy="1295399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</xdr:colOff>
      <xdr:row>14</xdr:row>
      <xdr:rowOff>228600</xdr:rowOff>
    </xdr:from>
    <xdr:to>
      <xdr:col>30</xdr:col>
      <xdr:colOff>134171</xdr:colOff>
      <xdr:row>17</xdr:row>
      <xdr:rowOff>19050</xdr:rowOff>
    </xdr:to>
    <xdr:pic>
      <xdr:nvPicPr>
        <xdr:cNvPr id="19466" name="il_fi" descr="http://upload.wikimedia.org/wikipedia/commons/thumb/5/55/Fragaria_Fruit_Close-up.jpg/250px-Fragaria_Fruit_Close-up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29501" y="4019550"/>
          <a:ext cx="934270" cy="781050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104775</xdr:colOff>
      <xdr:row>17</xdr:row>
      <xdr:rowOff>0</xdr:rowOff>
    </xdr:from>
    <xdr:to>
      <xdr:col>38</xdr:col>
      <xdr:colOff>333375</xdr:colOff>
      <xdr:row>22</xdr:row>
      <xdr:rowOff>161925</xdr:rowOff>
    </xdr:to>
    <xdr:pic>
      <xdr:nvPicPr>
        <xdr:cNvPr id="19467" name="il_fi" descr="http://images.clipart.com/thw/thw14/CL/3D/041906_1/tailor_sewing_pt_res.thc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734425" y="4781550"/>
          <a:ext cx="1409700" cy="14097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161925</xdr:colOff>
      <xdr:row>18</xdr:row>
      <xdr:rowOff>293607</xdr:rowOff>
    </xdr:from>
    <xdr:to>
      <xdr:col>25</xdr:col>
      <xdr:colOff>161925</xdr:colOff>
      <xdr:row>22</xdr:row>
      <xdr:rowOff>38099</xdr:rowOff>
    </xdr:to>
    <xdr:pic>
      <xdr:nvPicPr>
        <xdr:cNvPr id="19468" name="il_fi" descr="http://4.bp.blogspot.com/_QIotMZpFTko/TEVI05rhxpI/AAAAAAAAARs/x01qzjtojSo/s1600/1194989450326225818blue_gun_alex_fernandez_01_svg_hi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91275" y="5399007"/>
          <a:ext cx="1000125" cy="668417"/>
        </a:xfrm>
        <a:prstGeom prst="rect">
          <a:avLst/>
        </a:prstGeom>
        <a:noFill/>
      </xdr:spPr>
    </xdr:pic>
    <xdr:clientData/>
  </xdr:twoCellAnchor>
  <xdr:twoCellAnchor editAs="oneCell">
    <xdr:from>
      <xdr:col>40</xdr:col>
      <xdr:colOff>0</xdr:colOff>
      <xdr:row>18</xdr:row>
      <xdr:rowOff>219074</xdr:rowOff>
    </xdr:from>
    <xdr:to>
      <xdr:col>45</xdr:col>
      <xdr:colOff>151086</xdr:colOff>
      <xdr:row>21</xdr:row>
      <xdr:rowOff>180974</xdr:rowOff>
    </xdr:to>
    <xdr:pic>
      <xdr:nvPicPr>
        <xdr:cNvPr id="19469" name="Picture 13" descr="Happy Running Dog Clip Art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477500" y="5324474"/>
          <a:ext cx="1198836" cy="69532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295275</xdr:colOff>
      <xdr:row>14</xdr:row>
      <xdr:rowOff>0</xdr:rowOff>
    </xdr:from>
    <xdr:to>
      <xdr:col>24</xdr:col>
      <xdr:colOff>95250</xdr:colOff>
      <xdr:row>18</xdr:row>
      <xdr:rowOff>114300</xdr:rowOff>
    </xdr:to>
    <xdr:pic>
      <xdr:nvPicPr>
        <xdr:cNvPr id="12" name="Picture 11" descr="http://www.heathersanimations.com/food/di-02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38825" y="3790950"/>
          <a:ext cx="12858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</xdr:colOff>
      <xdr:row>18</xdr:row>
      <xdr:rowOff>171450</xdr:rowOff>
    </xdr:from>
    <xdr:to>
      <xdr:col>20</xdr:col>
      <xdr:colOff>159204</xdr:colOff>
      <xdr:row>24</xdr:row>
      <xdr:rowOff>9525</xdr:rowOff>
    </xdr:to>
    <xdr:pic>
      <xdr:nvPicPr>
        <xdr:cNvPr id="13" name="Picture 12" descr="Cop on motorcycle 2">
          <a:hlinkClick xmlns:r="http://schemas.openxmlformats.org/officeDocument/2006/relationships" r:id="rId8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572125" y="5276850"/>
          <a:ext cx="816429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57150</xdr:colOff>
      <xdr:row>17</xdr:row>
      <xdr:rowOff>28575</xdr:rowOff>
    </xdr:from>
    <xdr:to>
      <xdr:col>32</xdr:col>
      <xdr:colOff>57150</xdr:colOff>
      <xdr:row>23</xdr:row>
      <xdr:rowOff>142875</xdr:rowOff>
    </xdr:to>
    <xdr:pic>
      <xdr:nvPicPr>
        <xdr:cNvPr id="14" name="Picture 13" descr="animated gifs"/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86725" y="4810125"/>
          <a:ext cx="6000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38100</xdr:colOff>
      <xdr:row>14</xdr:row>
      <xdr:rowOff>85725</xdr:rowOff>
    </xdr:from>
    <xdr:to>
      <xdr:col>35</xdr:col>
      <xdr:colOff>140271</xdr:colOff>
      <xdr:row>16</xdr:row>
      <xdr:rowOff>219075</xdr:rowOff>
    </xdr:to>
    <xdr:pic>
      <xdr:nvPicPr>
        <xdr:cNvPr id="15" name="Picture 14" descr="Free Animations"/>
        <xdr:cNvPicPr>
          <a:picLocks noChangeAspect="1" noChangeArrowheads="1" noCrop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667750" y="3876675"/>
          <a:ext cx="70224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66675</xdr:colOff>
      <xdr:row>20</xdr:row>
      <xdr:rowOff>198152</xdr:rowOff>
    </xdr:from>
    <xdr:to>
      <xdr:col>28</xdr:col>
      <xdr:colOff>190500</xdr:colOff>
      <xdr:row>23</xdr:row>
      <xdr:rowOff>171450</xdr:rowOff>
    </xdr:to>
    <xdr:pic>
      <xdr:nvPicPr>
        <xdr:cNvPr id="6" name="il_fi" descr="http://www.clker.com/cliparts/p/B/p/S/j/E/thompson-machine-gun-hi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96100" y="5827427"/>
          <a:ext cx="1123950" cy="563848"/>
        </a:xfrm>
        <a:prstGeom prst="rect">
          <a:avLst/>
        </a:prstGeom>
        <a:noFill/>
      </xdr:spPr>
    </xdr:pic>
    <xdr:clientData/>
  </xdr:twoCellAnchor>
  <xdr:twoCellAnchor>
    <xdr:from>
      <xdr:col>43</xdr:col>
      <xdr:colOff>95250</xdr:colOff>
      <xdr:row>18</xdr:row>
      <xdr:rowOff>38099</xdr:rowOff>
    </xdr:from>
    <xdr:to>
      <xdr:col>44</xdr:col>
      <xdr:colOff>200025</xdr:colOff>
      <xdr:row>19</xdr:row>
      <xdr:rowOff>47624</xdr:rowOff>
    </xdr:to>
    <xdr:cxnSp macro="">
      <xdr:nvCxnSpPr>
        <xdr:cNvPr id="17" name="Straight Arrow Connector 16"/>
        <xdr:cNvCxnSpPr/>
      </xdr:nvCxnSpPr>
      <xdr:spPr>
        <a:xfrm rot="16200000" flipH="1">
          <a:off x="11191875" y="5153024"/>
          <a:ext cx="333375" cy="314325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38</xdr:col>
      <xdr:colOff>28575</xdr:colOff>
      <xdr:row>6</xdr:row>
      <xdr:rowOff>161925</xdr:rowOff>
    </xdr:from>
    <xdr:to>
      <xdr:col>46</xdr:col>
      <xdr:colOff>152399</xdr:colOff>
      <xdr:row>11</xdr:row>
      <xdr:rowOff>285750</xdr:rowOff>
    </xdr:to>
    <xdr:pic>
      <xdr:nvPicPr>
        <xdr:cNvPr id="18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839325" y="1285875"/>
          <a:ext cx="2047874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85725</xdr:colOff>
      <xdr:row>0</xdr:row>
      <xdr:rowOff>0</xdr:rowOff>
    </xdr:from>
    <xdr:to>
      <xdr:col>46</xdr:col>
      <xdr:colOff>200025</xdr:colOff>
      <xdr:row>5</xdr:row>
      <xdr:rowOff>104775</xdr:rowOff>
    </xdr:to>
    <xdr:sp macro="" textlink="">
      <xdr:nvSpPr>
        <xdr:cNvPr id="19" name="Rounded Rectangular Callout 18">
          <a:hlinkClick xmlns:r="http://schemas.openxmlformats.org/officeDocument/2006/relationships" r:id="rId14"/>
        </xdr:cNvPr>
        <xdr:cNvSpPr/>
      </xdr:nvSpPr>
      <xdr:spPr>
        <a:xfrm>
          <a:off x="9896475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45</xdr:col>
      <xdr:colOff>161925</xdr:colOff>
      <xdr:row>8</xdr:row>
      <xdr:rowOff>161925</xdr:rowOff>
    </xdr:from>
    <xdr:to>
      <xdr:col>50</xdr:col>
      <xdr:colOff>76200</xdr:colOff>
      <xdr:row>11</xdr:row>
      <xdr:rowOff>133350</xdr:rowOff>
    </xdr:to>
    <xdr:sp macro="" textlink="">
      <xdr:nvSpPr>
        <xdr:cNvPr id="20" name="Rectangular Callout 19"/>
        <xdr:cNvSpPr/>
      </xdr:nvSpPr>
      <xdr:spPr>
        <a:xfrm>
          <a:off x="11687175" y="195262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323850</xdr:colOff>
      <xdr:row>0</xdr:row>
      <xdr:rowOff>9525</xdr:rowOff>
    </xdr:from>
    <xdr:to>
      <xdr:col>50</xdr:col>
      <xdr:colOff>571500</xdr:colOff>
      <xdr:row>22</xdr:row>
      <xdr:rowOff>19050</xdr:rowOff>
    </xdr:to>
    <xdr:sp macro="" textlink="">
      <xdr:nvSpPr>
        <xdr:cNvPr id="5" name="TextBox 4"/>
        <xdr:cNvSpPr txBox="1"/>
      </xdr:nvSpPr>
      <xdr:spPr>
        <a:xfrm>
          <a:off x="5181600" y="9525"/>
          <a:ext cx="8629650" cy="56578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Γράψε</a:t>
          </a:r>
          <a:r>
            <a:rPr lang="el-GR" sz="2800" b="1" baseline="0"/>
            <a:t> τι δείχνουν οι εικόνες</a:t>
          </a:r>
          <a:endParaRPr lang="el-GR" sz="2800" b="1"/>
        </a:p>
        <a:p>
          <a:r>
            <a:rPr lang="el-GR" sz="2800" b="1"/>
            <a:t>ΟΡΙΖΟΝΤΙΑ</a:t>
          </a:r>
        </a:p>
        <a:p>
          <a:r>
            <a:rPr lang="el-GR" sz="2000" b="1"/>
            <a:t>1.                              2.</a:t>
          </a:r>
        </a:p>
        <a:p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3.                             4.</a:t>
          </a:r>
        </a:p>
        <a:p>
          <a:endParaRPr lang="el-GR" sz="2000" b="1" baseline="0"/>
        </a:p>
        <a:p>
          <a:endParaRPr lang="el-GR" sz="2000" b="1" baseline="0"/>
        </a:p>
        <a:p>
          <a:endParaRPr lang="el-GR" sz="2000" b="1" baseline="0"/>
        </a:p>
        <a:p>
          <a:r>
            <a:rPr lang="el-GR" sz="2000" b="1" baseline="0"/>
            <a:t>5.</a:t>
          </a:r>
        </a:p>
        <a:p>
          <a:endParaRPr lang="el-GR" sz="2000" b="1" baseline="0"/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</a:t>
          </a:r>
          <a:endParaRPr lang="en-GB" sz="2000" b="1"/>
        </a:p>
      </xdr:txBody>
    </xdr:sp>
    <xdr:clientData/>
  </xdr:twoCellAnchor>
  <xdr:twoCellAnchor editAs="oneCell">
    <xdr:from>
      <xdr:col>43</xdr:col>
      <xdr:colOff>19050</xdr:colOff>
      <xdr:row>7</xdr:row>
      <xdr:rowOff>19049</xdr:rowOff>
    </xdr:from>
    <xdr:to>
      <xdr:col>48</xdr:col>
      <xdr:colOff>276224</xdr:colOff>
      <xdr:row>11</xdr:row>
      <xdr:rowOff>180974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91850" y="1476374"/>
          <a:ext cx="1304924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4</xdr:row>
      <xdr:rowOff>222824</xdr:rowOff>
    </xdr:from>
    <xdr:to>
      <xdr:col>23</xdr:col>
      <xdr:colOff>190500</xdr:colOff>
      <xdr:row>8</xdr:row>
      <xdr:rowOff>76200</xdr:rowOff>
    </xdr:to>
    <xdr:pic>
      <xdr:nvPicPr>
        <xdr:cNvPr id="11273" name="il_fi" descr="http://www.sigmalive.com/files/imagecache/full_image/files/node_images/0/2/4/249024/ric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0" y="984824"/>
          <a:ext cx="1333500" cy="882076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3</xdr:row>
      <xdr:rowOff>106679</xdr:rowOff>
    </xdr:from>
    <xdr:to>
      <xdr:col>39</xdr:col>
      <xdr:colOff>114300</xdr:colOff>
      <xdr:row>8</xdr:row>
      <xdr:rowOff>47624</xdr:rowOff>
    </xdr:to>
    <xdr:pic>
      <xdr:nvPicPr>
        <xdr:cNvPr id="11274" name="il_fi" descr="http://www.clker.com/cliparts/b/c/8/6/1208530387842811065geraint_Desert_Island_Stick-Figure.svg.hi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486650" y="678179"/>
          <a:ext cx="2762250" cy="116014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47625</xdr:colOff>
      <xdr:row>8</xdr:row>
      <xdr:rowOff>161924</xdr:rowOff>
    </xdr:from>
    <xdr:to>
      <xdr:col>22</xdr:col>
      <xdr:colOff>123825</xdr:colOff>
      <xdr:row>11</xdr:row>
      <xdr:rowOff>180974</xdr:rowOff>
    </xdr:to>
    <xdr:pic>
      <xdr:nvPicPr>
        <xdr:cNvPr id="11275" name="Picture 11" descr="cherrie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91175" y="1952624"/>
          <a:ext cx="1019175" cy="101917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133350</xdr:colOff>
      <xdr:row>8</xdr:row>
      <xdr:rowOff>121196</xdr:rowOff>
    </xdr:from>
    <xdr:to>
      <xdr:col>35</xdr:col>
      <xdr:colOff>161925</xdr:colOff>
      <xdr:row>12</xdr:row>
      <xdr:rowOff>19050</xdr:rowOff>
    </xdr:to>
    <xdr:pic>
      <xdr:nvPicPr>
        <xdr:cNvPr id="11276" name="il_fi" descr="http://farm2.static.flickr.com/1097/5111262163_608b8ffc1f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0" y="1911896"/>
          <a:ext cx="1628775" cy="1231354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123826</xdr:colOff>
      <xdr:row>11</xdr:row>
      <xdr:rowOff>255957</xdr:rowOff>
    </xdr:from>
    <xdr:to>
      <xdr:col>22</xdr:col>
      <xdr:colOff>38101</xdr:colOff>
      <xdr:row>15</xdr:row>
      <xdr:rowOff>66675</xdr:rowOff>
    </xdr:to>
    <xdr:pic>
      <xdr:nvPicPr>
        <xdr:cNvPr id="11277" name="il_fi" descr="http://static.freepik.com/free-photo/electric-iron_2702957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67376" y="3046782"/>
          <a:ext cx="857250" cy="114421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66675</xdr:colOff>
      <xdr:row>16</xdr:row>
      <xdr:rowOff>157455</xdr:rowOff>
    </xdr:from>
    <xdr:to>
      <xdr:col>24</xdr:col>
      <xdr:colOff>114300</xdr:colOff>
      <xdr:row>21</xdr:row>
      <xdr:rowOff>85725</xdr:rowOff>
    </xdr:to>
    <xdr:pic>
      <xdr:nvPicPr>
        <xdr:cNvPr id="7" name="il_fi" descr="http://f1school.gr/animals/files/2010/06/199690-43682071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610225" y="4615155"/>
          <a:ext cx="1390650" cy="928395"/>
        </a:xfrm>
        <a:prstGeom prst="rect">
          <a:avLst/>
        </a:prstGeom>
        <a:noFill/>
      </xdr:spPr>
    </xdr:pic>
    <xdr:clientData/>
  </xdr:twoCellAnchor>
  <xdr:twoCellAnchor>
    <xdr:from>
      <xdr:col>42</xdr:col>
      <xdr:colOff>19050</xdr:colOff>
      <xdr:row>1</xdr:row>
      <xdr:rowOff>9525</xdr:rowOff>
    </xdr:from>
    <xdr:to>
      <xdr:col>49</xdr:col>
      <xdr:colOff>190500</xdr:colOff>
      <xdr:row>6</xdr:row>
      <xdr:rowOff>180975</xdr:rowOff>
    </xdr:to>
    <xdr:sp macro="" textlink="">
      <xdr:nvSpPr>
        <xdr:cNvPr id="13" name="Rounded Rectangular Callout 12">
          <a:hlinkClick xmlns:r="http://schemas.openxmlformats.org/officeDocument/2006/relationships" r:id="rId8"/>
        </xdr:cNvPr>
        <xdr:cNvSpPr/>
      </xdr:nvSpPr>
      <xdr:spPr>
        <a:xfrm>
          <a:off x="10782300" y="200025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181768</xdr:colOff>
      <xdr:row>6</xdr:row>
      <xdr:rowOff>324644</xdr:rowOff>
    </xdr:from>
    <xdr:to>
      <xdr:col>37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49</xdr:col>
      <xdr:colOff>38101</xdr:colOff>
      <xdr:row>17</xdr:row>
      <xdr:rowOff>104775</xdr:rowOff>
    </xdr:from>
    <xdr:to>
      <xdr:col>50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19</xdr:col>
      <xdr:colOff>19050</xdr:colOff>
      <xdr:row>0</xdr:row>
      <xdr:rowOff>0</xdr:rowOff>
    </xdr:from>
    <xdr:to>
      <xdr:col>53</xdr:col>
      <xdr:colOff>0</xdr:colOff>
      <xdr:row>21</xdr:row>
      <xdr:rowOff>142875</xdr:rowOff>
    </xdr:to>
    <xdr:sp macro="" textlink="">
      <xdr:nvSpPr>
        <xdr:cNvPr id="5" name="TextBox 4"/>
        <xdr:cNvSpPr txBox="1"/>
      </xdr:nvSpPr>
      <xdr:spPr>
        <a:xfrm>
          <a:off x="5905500" y="0"/>
          <a:ext cx="8629650" cy="56007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Το</a:t>
          </a:r>
          <a:r>
            <a:rPr lang="el-GR" sz="2000" b="1" baseline="0"/>
            <a:t> οδηγεί ο Άι Βασίλης.</a:t>
          </a:r>
        </a:p>
        <a:p>
          <a:r>
            <a:rPr lang="el-GR" sz="2000" b="1" baseline="0"/>
            <a:t>2. Είναι ο υπολογιστής.</a:t>
          </a:r>
        </a:p>
        <a:p>
          <a:r>
            <a:rPr lang="el-GR" sz="2000" b="1" baseline="0"/>
            <a:t>3. Πετά ψηλά στον ουρανό.</a:t>
          </a:r>
        </a:p>
        <a:p>
          <a:r>
            <a:rPr lang="el-GR" sz="2000" b="1" baseline="0"/>
            <a:t>4. Έχουν ίδιο μέγεθος.</a:t>
          </a:r>
        </a:p>
        <a:p>
          <a:r>
            <a:rPr lang="el-GR" sz="2000" b="1" baseline="0"/>
            <a:t>5. Τα βλέπουμε την νύχτα.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Μας γράφει</a:t>
          </a:r>
          <a:r>
            <a:rPr lang="el-GR" sz="2000" b="1" baseline="0"/>
            <a:t> τα νέα, τις ειδήσεις.</a:t>
          </a:r>
          <a:endParaRPr lang="en-GB" sz="2000" b="1"/>
        </a:p>
      </xdr:txBody>
    </xdr:sp>
    <xdr:clientData/>
  </xdr:twoCellAnchor>
  <xdr:twoCellAnchor editAs="oneCell">
    <xdr:from>
      <xdr:col>40</xdr:col>
      <xdr:colOff>28575</xdr:colOff>
      <xdr:row>6</xdr:row>
      <xdr:rowOff>28574</xdr:rowOff>
    </xdr:from>
    <xdr:to>
      <xdr:col>47</xdr:col>
      <xdr:colOff>200024</xdr:colOff>
      <xdr:row>12</xdr:row>
      <xdr:rowOff>76199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39425" y="1152524"/>
          <a:ext cx="1638299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180976</xdr:colOff>
      <xdr:row>13</xdr:row>
      <xdr:rowOff>19050</xdr:rowOff>
    </xdr:from>
    <xdr:to>
      <xdr:col>36</xdr:col>
      <xdr:colOff>131446</xdr:colOff>
      <xdr:row>15</xdr:row>
      <xdr:rowOff>190500</xdr:rowOff>
    </xdr:to>
    <xdr:pic>
      <xdr:nvPicPr>
        <xdr:cNvPr id="12297" name="Picture 9" descr="food clipart strawberrie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53451" y="3476625"/>
          <a:ext cx="1150620" cy="838200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0</xdr:colOff>
      <xdr:row>16</xdr:row>
      <xdr:rowOff>209549</xdr:rowOff>
    </xdr:from>
    <xdr:to>
      <xdr:col>39</xdr:col>
      <xdr:colOff>298609</xdr:colOff>
      <xdr:row>20</xdr:row>
      <xdr:rowOff>152399</xdr:rowOff>
    </xdr:to>
    <xdr:pic>
      <xdr:nvPicPr>
        <xdr:cNvPr id="12298" name="Picture 10" descr="food clipart icecream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963150" y="4667249"/>
          <a:ext cx="489109" cy="752475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57150</xdr:colOff>
      <xdr:row>13</xdr:row>
      <xdr:rowOff>9524</xdr:rowOff>
    </xdr:from>
    <xdr:to>
      <xdr:col>41</xdr:col>
      <xdr:colOff>63500</xdr:colOff>
      <xdr:row>15</xdr:row>
      <xdr:rowOff>133349</xdr:rowOff>
    </xdr:to>
    <xdr:pic>
      <xdr:nvPicPr>
        <xdr:cNvPr id="12299" name="Picture 11" descr="food clipart pepper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829800" y="3467099"/>
          <a:ext cx="1054100" cy="790575"/>
        </a:xfrm>
        <a:prstGeom prst="rect">
          <a:avLst/>
        </a:prstGeom>
        <a:noFill/>
      </xdr:spPr>
    </xdr:pic>
    <xdr:clientData/>
  </xdr:twoCellAnchor>
  <xdr:twoCellAnchor editAs="oneCell">
    <xdr:from>
      <xdr:col>47</xdr:col>
      <xdr:colOff>9525</xdr:colOff>
      <xdr:row>12</xdr:row>
      <xdr:rowOff>209549</xdr:rowOff>
    </xdr:from>
    <xdr:to>
      <xdr:col>50</xdr:col>
      <xdr:colOff>323850</xdr:colOff>
      <xdr:row>15</xdr:row>
      <xdr:rowOff>152399</xdr:rowOff>
    </xdr:to>
    <xdr:pic>
      <xdr:nvPicPr>
        <xdr:cNvPr id="12300" name="Picture 12" descr="food clipart chips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087225" y="3333749"/>
          <a:ext cx="942975" cy="942975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47625</xdr:colOff>
      <xdr:row>12</xdr:row>
      <xdr:rowOff>138905</xdr:rowOff>
    </xdr:from>
    <xdr:to>
      <xdr:col>30</xdr:col>
      <xdr:colOff>57150</xdr:colOff>
      <xdr:row>15</xdr:row>
      <xdr:rowOff>190499</xdr:rowOff>
    </xdr:to>
    <xdr:pic>
      <xdr:nvPicPr>
        <xdr:cNvPr id="12301" name="Picture 13" descr="food clipart carrot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419975" y="3263105"/>
          <a:ext cx="1009650" cy="1051719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142875</xdr:colOff>
      <xdr:row>13</xdr:row>
      <xdr:rowOff>9143</xdr:rowOff>
    </xdr:from>
    <xdr:to>
      <xdr:col>24</xdr:col>
      <xdr:colOff>85725</xdr:colOff>
      <xdr:row>15</xdr:row>
      <xdr:rowOff>276224</xdr:rowOff>
    </xdr:to>
    <xdr:pic>
      <xdr:nvPicPr>
        <xdr:cNvPr id="12302" name="Picture 14" descr="food clipart cheese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029325" y="3466718"/>
          <a:ext cx="1228725" cy="933831"/>
        </a:xfrm>
        <a:prstGeom prst="rect">
          <a:avLst/>
        </a:prstGeom>
        <a:noFill/>
      </xdr:spPr>
    </xdr:pic>
    <xdr:clientData/>
  </xdr:twoCellAnchor>
  <xdr:twoCellAnchor editAs="oneCell">
    <xdr:from>
      <xdr:col>40</xdr:col>
      <xdr:colOff>161925</xdr:colOff>
      <xdr:row>18</xdr:row>
      <xdr:rowOff>19049</xdr:rowOff>
    </xdr:from>
    <xdr:to>
      <xdr:col>43</xdr:col>
      <xdr:colOff>133350</xdr:colOff>
      <xdr:row>21</xdr:row>
      <xdr:rowOff>28574</xdr:rowOff>
    </xdr:to>
    <xdr:pic>
      <xdr:nvPicPr>
        <xdr:cNvPr id="12303" name="Picture 15" descr="star clipart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772775" y="4886324"/>
          <a:ext cx="600075" cy="600075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257175</xdr:colOff>
      <xdr:row>16</xdr:row>
      <xdr:rowOff>95250</xdr:rowOff>
    </xdr:from>
    <xdr:to>
      <xdr:col>24</xdr:col>
      <xdr:colOff>6470</xdr:colOff>
      <xdr:row>21</xdr:row>
      <xdr:rowOff>9525</xdr:rowOff>
    </xdr:to>
    <xdr:pic>
      <xdr:nvPicPr>
        <xdr:cNvPr id="12304" name="il_fi" descr="http://www.best-of-web.com/_images_300/Commercial_Helicopter_100320-173149-573042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143625" y="4552950"/>
          <a:ext cx="1035170" cy="914400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171450</xdr:colOff>
      <xdr:row>15</xdr:row>
      <xdr:rowOff>273077</xdr:rowOff>
    </xdr:from>
    <xdr:to>
      <xdr:col>29</xdr:col>
      <xdr:colOff>85725</xdr:colOff>
      <xdr:row>21</xdr:row>
      <xdr:rowOff>66675</xdr:rowOff>
    </xdr:to>
    <xdr:pic>
      <xdr:nvPicPr>
        <xdr:cNvPr id="12305" name="il_fi" descr="http://www.clipproject.info/Cliparts_Free/Buero_Free/Clipart-Cartoon-Design-12.gif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343775" y="4397402"/>
          <a:ext cx="914400" cy="1127098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19050</xdr:colOff>
      <xdr:row>15</xdr:row>
      <xdr:rowOff>289627</xdr:rowOff>
    </xdr:from>
    <xdr:to>
      <xdr:col>37</xdr:col>
      <xdr:colOff>76200</xdr:colOff>
      <xdr:row>21</xdr:row>
      <xdr:rowOff>142874</xdr:rowOff>
    </xdr:to>
    <xdr:pic>
      <xdr:nvPicPr>
        <xdr:cNvPr id="12306" name="il_fi" descr="http://www.arthursclipart.org/toys/toyscol/slide1.gif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391525" y="4413952"/>
          <a:ext cx="1457325" cy="1186747"/>
        </a:xfrm>
        <a:prstGeom prst="rect">
          <a:avLst/>
        </a:prstGeom>
        <a:noFill/>
      </xdr:spPr>
    </xdr:pic>
    <xdr:clientData/>
  </xdr:twoCellAnchor>
  <xdr:twoCellAnchor editAs="oneCell">
    <xdr:from>
      <xdr:col>46</xdr:col>
      <xdr:colOff>66675</xdr:colOff>
      <xdr:row>16</xdr:row>
      <xdr:rowOff>123687</xdr:rowOff>
    </xdr:from>
    <xdr:to>
      <xdr:col>50</xdr:col>
      <xdr:colOff>381000</xdr:colOff>
      <xdr:row>20</xdr:row>
      <xdr:rowOff>133349</xdr:rowOff>
    </xdr:to>
    <xdr:pic>
      <xdr:nvPicPr>
        <xdr:cNvPr id="12307" name="il_fi" descr="http://static.freepik.com/free-photo/santa-in-his-sleigh_17-120805021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934825" y="4581387"/>
          <a:ext cx="1152525" cy="819287"/>
        </a:xfrm>
        <a:prstGeom prst="rect">
          <a:avLst/>
        </a:prstGeom>
        <a:noFill/>
      </xdr:spPr>
    </xdr:pic>
    <xdr:clientData/>
  </xdr:twoCellAnchor>
  <xdr:twoCellAnchor>
    <xdr:from>
      <xdr:col>49</xdr:col>
      <xdr:colOff>0</xdr:colOff>
      <xdr:row>7</xdr:row>
      <xdr:rowOff>152400</xdr:rowOff>
    </xdr:from>
    <xdr:to>
      <xdr:col>51</xdr:col>
      <xdr:colOff>542925</xdr:colOff>
      <xdr:row>10</xdr:row>
      <xdr:rowOff>123825</xdr:rowOff>
    </xdr:to>
    <xdr:sp macro="" textlink="">
      <xdr:nvSpPr>
        <xdr:cNvPr id="18" name="Rectangular Callout 17"/>
        <xdr:cNvSpPr/>
      </xdr:nvSpPr>
      <xdr:spPr>
        <a:xfrm>
          <a:off x="12496800" y="160972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42</xdr:col>
      <xdr:colOff>171450</xdr:colOff>
      <xdr:row>15</xdr:row>
      <xdr:rowOff>314325</xdr:rowOff>
    </xdr:from>
    <xdr:to>
      <xdr:col>45</xdr:col>
      <xdr:colOff>142875</xdr:colOff>
      <xdr:row>18</xdr:row>
      <xdr:rowOff>171450</xdr:rowOff>
    </xdr:to>
    <xdr:pic>
      <xdr:nvPicPr>
        <xdr:cNvPr id="19" name="Picture 15" descr="star clipart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1201400" y="4438650"/>
          <a:ext cx="600075" cy="600075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154510</xdr:colOff>
      <xdr:row>12</xdr:row>
      <xdr:rowOff>76200</xdr:rowOff>
    </xdr:from>
    <xdr:to>
      <xdr:col>46</xdr:col>
      <xdr:colOff>28575</xdr:colOff>
      <xdr:row>15</xdr:row>
      <xdr:rowOff>142875</xdr:rowOff>
    </xdr:to>
    <xdr:pic>
      <xdr:nvPicPr>
        <xdr:cNvPr id="7" name="il_fi" descr="http://www.cretin-derhamhall.org/files/cdh/images/Activities/Chronicle/Newspaper_Clipart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74910" y="3200400"/>
          <a:ext cx="921815" cy="1066800"/>
        </a:xfrm>
        <a:prstGeom prst="rect">
          <a:avLst/>
        </a:prstGeom>
        <a:noFill/>
      </xdr:spPr>
    </xdr:pic>
    <xdr:clientData/>
  </xdr:twoCellAnchor>
  <xdr:twoCellAnchor>
    <xdr:from>
      <xdr:col>39</xdr:col>
      <xdr:colOff>171450</xdr:colOff>
      <xdr:row>0</xdr:row>
      <xdr:rowOff>0</xdr:rowOff>
    </xdr:from>
    <xdr:to>
      <xdr:col>48</xdr:col>
      <xdr:colOff>76200</xdr:colOff>
      <xdr:row>5</xdr:row>
      <xdr:rowOff>104775</xdr:rowOff>
    </xdr:to>
    <xdr:sp macro="" textlink="">
      <xdr:nvSpPr>
        <xdr:cNvPr id="21" name="Rounded Rectangular Callout 20">
          <a:hlinkClick xmlns:r="http://schemas.openxmlformats.org/officeDocument/2006/relationships" r:id="rId14"/>
        </xdr:cNvPr>
        <xdr:cNvSpPr/>
      </xdr:nvSpPr>
      <xdr:spPr>
        <a:xfrm>
          <a:off x="10325100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17</xdr:row>
      <xdr:rowOff>104775</xdr:rowOff>
    </xdr:from>
    <xdr:to>
      <xdr:col>48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314325</xdr:colOff>
      <xdr:row>0</xdr:row>
      <xdr:rowOff>0</xdr:rowOff>
    </xdr:from>
    <xdr:to>
      <xdr:col>50</xdr:col>
      <xdr:colOff>561975</xdr:colOff>
      <xdr:row>21</xdr:row>
      <xdr:rowOff>171449</xdr:rowOff>
    </xdr:to>
    <xdr:sp macro="" textlink="">
      <xdr:nvSpPr>
        <xdr:cNvPr id="5" name="TextBox 4"/>
        <xdr:cNvSpPr txBox="1"/>
      </xdr:nvSpPr>
      <xdr:spPr>
        <a:xfrm>
          <a:off x="5172075" y="0"/>
          <a:ext cx="8629650" cy="5743574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</a:t>
          </a:r>
          <a:r>
            <a:rPr lang="el-GR" sz="2000" b="1" baseline="0"/>
            <a:t>Τα φοράμε και περπατάμε</a:t>
          </a:r>
          <a:r>
            <a:rPr lang="en-GB" sz="2000" b="1" baseline="0"/>
            <a:t>.</a:t>
          </a:r>
          <a:endParaRPr lang="el-GR" sz="2000" b="1" baseline="0"/>
        </a:p>
        <a:p>
          <a:r>
            <a:rPr lang="el-GR" sz="2000" b="1" baseline="0"/>
            <a:t>2. Ένα όσπρια.</a:t>
          </a:r>
        </a:p>
        <a:p>
          <a:r>
            <a:rPr lang="el-GR" sz="2000" b="1" baseline="0"/>
            <a:t>3. Κουβαλά το σπίτι του στην πλάτη.</a:t>
          </a:r>
        </a:p>
        <a:p>
          <a:r>
            <a:rPr lang="el-GR" sz="2000" b="1" baseline="0"/>
            <a:t>4. Αυτός ζει σε παγωμένες χώρες.</a:t>
          </a:r>
        </a:p>
        <a:p>
          <a:r>
            <a:rPr lang="el-GR" sz="2000" b="1" baseline="0"/>
            <a:t>5. Γενναίος πολεμιστής.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Πουλιά που συμβολίζουν την ειρήνη.</a:t>
          </a:r>
          <a:endParaRPr lang="en-GB" sz="2000" b="1"/>
        </a:p>
      </xdr:txBody>
    </xdr:sp>
    <xdr:clientData/>
  </xdr:twoCellAnchor>
  <xdr:twoCellAnchor editAs="oneCell">
    <xdr:from>
      <xdr:col>39</xdr:col>
      <xdr:colOff>171450</xdr:colOff>
      <xdr:row>6</xdr:row>
      <xdr:rowOff>66675</xdr:rowOff>
    </xdr:from>
    <xdr:to>
      <xdr:col>48</xdr:col>
      <xdr:colOff>381000</xdr:colOff>
      <xdr:row>12</xdr:row>
      <xdr:rowOff>85725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6050" y="1190625"/>
          <a:ext cx="20955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16</xdr:row>
      <xdr:rowOff>147065</xdr:rowOff>
    </xdr:from>
    <xdr:to>
      <xdr:col>24</xdr:col>
      <xdr:colOff>114300</xdr:colOff>
      <xdr:row>21</xdr:row>
      <xdr:rowOff>38099</xdr:rowOff>
    </xdr:to>
    <xdr:pic>
      <xdr:nvPicPr>
        <xdr:cNvPr id="13321" name="Picture 9" descr="Tennis Shoes Clip Art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67325" y="4604765"/>
          <a:ext cx="1733550" cy="1005459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152400</xdr:colOff>
      <xdr:row>16</xdr:row>
      <xdr:rowOff>142875</xdr:rowOff>
    </xdr:from>
    <xdr:to>
      <xdr:col>32</xdr:col>
      <xdr:colOff>98425</xdr:colOff>
      <xdr:row>21</xdr:row>
      <xdr:rowOff>38100</xdr:rowOff>
    </xdr:to>
    <xdr:pic>
      <xdr:nvPicPr>
        <xdr:cNvPr id="13322" name="il_fi" descr="http://1.bp.blogspot.com/_Reed5_Yeidw/SctKJBC3rzI/AAAAAAAAA_U/fgkXz8m3_D8/s320/DSC01301.gif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39000" y="4600575"/>
          <a:ext cx="1346200" cy="1009650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19051</xdr:colOff>
      <xdr:row>16</xdr:row>
      <xdr:rowOff>165142</xdr:rowOff>
    </xdr:from>
    <xdr:to>
      <xdr:col>38</xdr:col>
      <xdr:colOff>133351</xdr:colOff>
      <xdr:row>21</xdr:row>
      <xdr:rowOff>9525</xdr:rowOff>
    </xdr:to>
    <xdr:pic>
      <xdr:nvPicPr>
        <xdr:cNvPr id="13323" name="il_fi" descr="http://image.shutterstock.com/display_pic_with_logo/57893/57893,1302029795,2/stock-photo-washed-and-drained-canned-chick-peas-in-glass-dish-on-bamboo-board-isolated-on-white-background-7466807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05851" y="4622842"/>
          <a:ext cx="1352550" cy="95880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152400</xdr:colOff>
      <xdr:row>13</xdr:row>
      <xdr:rowOff>14286</xdr:rowOff>
    </xdr:from>
    <xdr:to>
      <xdr:col>24</xdr:col>
      <xdr:colOff>85725</xdr:colOff>
      <xdr:row>15</xdr:row>
      <xdr:rowOff>304799</xdr:rowOff>
    </xdr:to>
    <xdr:pic>
      <xdr:nvPicPr>
        <xdr:cNvPr id="13324" name="il_fi" descr="http://upload.wikimedia.org/wikipedia/commons/thumb/6/6d/Common_snail.jpg/200px-Common_snail.jp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695950" y="3471861"/>
          <a:ext cx="1276350" cy="957263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180975</xdr:colOff>
      <xdr:row>16</xdr:row>
      <xdr:rowOff>121708</xdr:rowOff>
    </xdr:from>
    <xdr:to>
      <xdr:col>44</xdr:col>
      <xdr:colOff>104775</xdr:colOff>
      <xdr:row>21</xdr:row>
      <xdr:rowOff>57149</xdr:rowOff>
    </xdr:to>
    <xdr:pic>
      <xdr:nvPicPr>
        <xdr:cNvPr id="13325" name="il_fi" descr="http://www.paramithas.gr/wp-content/uploads/2008/10/eskimo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06025" y="4579408"/>
          <a:ext cx="1181100" cy="1049866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85725</xdr:colOff>
      <xdr:row>16</xdr:row>
      <xdr:rowOff>133349</xdr:rowOff>
    </xdr:from>
    <xdr:to>
      <xdr:col>48</xdr:col>
      <xdr:colOff>483658</xdr:colOff>
      <xdr:row>20</xdr:row>
      <xdr:rowOff>133349</xdr:rowOff>
    </xdr:to>
    <xdr:pic>
      <xdr:nvPicPr>
        <xdr:cNvPr id="13326" name="il_fi" descr="http://www.ibiscusmarket.com/cart/images/P/AT8523A2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477625" y="4591049"/>
          <a:ext cx="1026583" cy="923925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85725</xdr:colOff>
      <xdr:row>12</xdr:row>
      <xdr:rowOff>285750</xdr:rowOff>
    </xdr:from>
    <xdr:to>
      <xdr:col>31</xdr:col>
      <xdr:colOff>91718</xdr:colOff>
      <xdr:row>16</xdr:row>
      <xdr:rowOff>0</xdr:rowOff>
    </xdr:to>
    <xdr:pic>
      <xdr:nvPicPr>
        <xdr:cNvPr id="7" name="il_fi" descr="http://4.bp.blogspot.com/-abxNlDNZI64/TXnd3gVag6I/AAAAAAAABYk/tNtuywkm1N4/s1600/peristeria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372350" y="3409950"/>
          <a:ext cx="1006118" cy="1047750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47627</xdr:colOff>
      <xdr:row>12</xdr:row>
      <xdr:rowOff>290930</xdr:rowOff>
    </xdr:from>
    <xdr:to>
      <xdr:col>37</xdr:col>
      <xdr:colOff>409575</xdr:colOff>
      <xdr:row>16</xdr:row>
      <xdr:rowOff>104773</xdr:rowOff>
    </xdr:to>
    <xdr:pic>
      <xdr:nvPicPr>
        <xdr:cNvPr id="8" name="il_fi" descr="http://1.bp.blogspot.com/_oRlP7t-ZfLM/TH5BTQsD73I/AAAAAAAAAZg/KZ0znDZXCEQ/s320/koykiaxera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934452" y="3415130"/>
          <a:ext cx="942973" cy="1147343"/>
        </a:xfrm>
        <a:prstGeom prst="rect">
          <a:avLst/>
        </a:prstGeom>
        <a:noFill/>
      </xdr:spPr>
    </xdr:pic>
    <xdr:clientData/>
  </xdr:twoCellAnchor>
  <xdr:twoCellAnchor editAs="oneCell">
    <xdr:from>
      <xdr:col>39</xdr:col>
      <xdr:colOff>133350</xdr:colOff>
      <xdr:row>13</xdr:row>
      <xdr:rowOff>133349</xdr:rowOff>
    </xdr:from>
    <xdr:to>
      <xdr:col>43</xdr:col>
      <xdr:colOff>180975</xdr:colOff>
      <xdr:row>16</xdr:row>
      <xdr:rowOff>19049</xdr:rowOff>
    </xdr:to>
    <xdr:pic>
      <xdr:nvPicPr>
        <xdr:cNvPr id="9" name="il_fi" descr="http://static.ddmcdn.com/gif/green-beans-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67950" y="3590924"/>
          <a:ext cx="885825" cy="885825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38100</xdr:colOff>
      <xdr:row>12</xdr:row>
      <xdr:rowOff>266700</xdr:rowOff>
    </xdr:from>
    <xdr:to>
      <xdr:col>48</xdr:col>
      <xdr:colOff>575310</xdr:colOff>
      <xdr:row>15</xdr:row>
      <xdr:rowOff>238125</xdr:rowOff>
    </xdr:to>
    <xdr:pic>
      <xdr:nvPicPr>
        <xdr:cNvPr id="10" name="il_fi" descr="http://2.bp.blogspot.com/-HYtFJ8kyO-o/TVkiUN60XzI/AAAAAAAAADE/k7oqFdLRMDo/s1600/manitaria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430000" y="3390900"/>
          <a:ext cx="1165860" cy="971550"/>
        </a:xfrm>
        <a:prstGeom prst="rect">
          <a:avLst/>
        </a:prstGeom>
        <a:noFill/>
      </xdr:spPr>
    </xdr:pic>
    <xdr:clientData/>
  </xdr:twoCellAnchor>
  <xdr:twoCellAnchor>
    <xdr:from>
      <xdr:col>40</xdr:col>
      <xdr:colOff>76200</xdr:colOff>
      <xdr:row>0</xdr:row>
      <xdr:rowOff>0</xdr:rowOff>
    </xdr:from>
    <xdr:to>
      <xdr:col>48</xdr:col>
      <xdr:colOff>438150</xdr:colOff>
      <xdr:row>5</xdr:row>
      <xdr:rowOff>104775</xdr:rowOff>
    </xdr:to>
    <xdr:sp macro="" textlink="">
      <xdr:nvSpPr>
        <xdr:cNvPr id="17" name="Rounded Rectangular Callout 16">
          <a:hlinkClick xmlns:r="http://schemas.openxmlformats.org/officeDocument/2006/relationships" r:id="rId12"/>
        </xdr:cNvPr>
        <xdr:cNvSpPr/>
      </xdr:nvSpPr>
      <xdr:spPr>
        <a:xfrm>
          <a:off x="10420350" y="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48</xdr:col>
      <xdr:colOff>152400</xdr:colOff>
      <xdr:row>8</xdr:row>
      <xdr:rowOff>104775</xdr:rowOff>
    </xdr:from>
    <xdr:to>
      <xdr:col>50</xdr:col>
      <xdr:colOff>295275</xdr:colOff>
      <xdr:row>11</xdr:row>
      <xdr:rowOff>76200</xdr:rowOff>
    </xdr:to>
    <xdr:sp macro="" textlink="">
      <xdr:nvSpPr>
        <xdr:cNvPr id="18" name="Rectangular Callout 17"/>
        <xdr:cNvSpPr/>
      </xdr:nvSpPr>
      <xdr:spPr>
        <a:xfrm>
          <a:off x="12172950" y="189547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18</xdr:row>
      <xdr:rowOff>104775</xdr:rowOff>
    </xdr:from>
    <xdr:to>
      <xdr:col>48</xdr:col>
      <xdr:colOff>9526</xdr:colOff>
      <xdr:row>18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9525</xdr:colOff>
      <xdr:row>0</xdr:row>
      <xdr:rowOff>0</xdr:rowOff>
    </xdr:from>
    <xdr:to>
      <xdr:col>50</xdr:col>
      <xdr:colOff>600075</xdr:colOff>
      <xdr:row>22</xdr:row>
      <xdr:rowOff>180975</xdr:rowOff>
    </xdr:to>
    <xdr:sp macro="" textlink="">
      <xdr:nvSpPr>
        <xdr:cNvPr id="5" name="TextBox 4"/>
        <xdr:cNvSpPr txBox="1"/>
      </xdr:nvSpPr>
      <xdr:spPr>
        <a:xfrm>
          <a:off x="5210175" y="0"/>
          <a:ext cx="8629650" cy="60769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Φανταστική</a:t>
          </a:r>
          <a:r>
            <a:rPr lang="el-GR" sz="2000" b="1" baseline="0"/>
            <a:t> ιστορία.</a:t>
          </a:r>
        </a:p>
        <a:p>
          <a:r>
            <a:rPr lang="el-GR" sz="2000" b="1" baseline="0"/>
            <a:t>2. Δείχνουν τι κάνουμε.</a:t>
          </a:r>
        </a:p>
        <a:p>
          <a:r>
            <a:rPr lang="el-GR" sz="2000" b="1" baseline="0"/>
            <a:t>3. Κρέας που ψήνεται στα κάρβουνα.</a:t>
          </a:r>
        </a:p>
        <a:p>
          <a:r>
            <a:rPr lang="el-GR" sz="2000" b="1" baseline="0"/>
            <a:t>4. Αυτός ο αριθμός είναι μετά το 99</a:t>
          </a:r>
          <a:r>
            <a:rPr lang="en-GB" sz="2000" b="1" baseline="0"/>
            <a:t>.</a:t>
          </a:r>
          <a:endParaRPr lang="el-GR" sz="2000" b="1" baseline="0"/>
        </a:p>
        <a:p>
          <a:r>
            <a:rPr lang="el-GR" sz="2000" b="1" baseline="0"/>
            <a:t>5. Μουσικό όργανο</a:t>
          </a:r>
          <a:r>
            <a:rPr lang="en-GB" sz="2000" b="1" baseline="0"/>
            <a:t>.</a:t>
          </a:r>
          <a:endParaRPr lang="el-GR" sz="2000" b="1" baseline="0"/>
        </a:p>
        <a:p>
          <a:r>
            <a:rPr lang="el-GR" sz="2000" b="1" baseline="0"/>
            <a:t>6. Με αυτήν καθαρίζουμε.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Σβήνει τις φωτιές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39</xdr:col>
      <xdr:colOff>66675</xdr:colOff>
      <xdr:row>7</xdr:row>
      <xdr:rowOff>209550</xdr:rowOff>
    </xdr:from>
    <xdr:to>
      <xdr:col>47</xdr:col>
      <xdr:colOff>76199</xdr:colOff>
      <xdr:row>13</xdr:row>
      <xdr:rowOff>76200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01275" y="1666875"/>
          <a:ext cx="1685924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104776</xdr:colOff>
      <xdr:row>16</xdr:row>
      <xdr:rowOff>304800</xdr:rowOff>
    </xdr:from>
    <xdr:to>
      <xdr:col>20</xdr:col>
      <xdr:colOff>174065</xdr:colOff>
      <xdr:row>22</xdr:row>
      <xdr:rowOff>114299</xdr:rowOff>
    </xdr:to>
    <xdr:pic>
      <xdr:nvPicPr>
        <xdr:cNvPr id="14345" name="il_fi" descr="http://www.minoas.gr/data/images.products/1403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05426" y="4762500"/>
          <a:ext cx="955114" cy="1247774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</xdr:colOff>
      <xdr:row>16</xdr:row>
      <xdr:rowOff>225577</xdr:rowOff>
    </xdr:from>
    <xdr:to>
      <xdr:col>48</xdr:col>
      <xdr:colOff>238126</xdr:colOff>
      <xdr:row>22</xdr:row>
      <xdr:rowOff>66674</xdr:rowOff>
    </xdr:to>
    <xdr:pic>
      <xdr:nvPicPr>
        <xdr:cNvPr id="14346" name="il_fi" descr="http://4.bp.blogspot.com/_FMXdUzV_PI0/TP9jNyHvJSI/AAAAAAAAAeE/U7h4S2gIXpE/s1600/2rr4e2h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391902" y="4683277"/>
          <a:ext cx="866774" cy="1279372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</xdr:colOff>
      <xdr:row>16</xdr:row>
      <xdr:rowOff>263463</xdr:rowOff>
    </xdr:from>
    <xdr:to>
      <xdr:col>31</xdr:col>
      <xdr:colOff>142875</xdr:colOff>
      <xdr:row>22</xdr:row>
      <xdr:rowOff>76200</xdr:rowOff>
    </xdr:to>
    <xdr:pic>
      <xdr:nvPicPr>
        <xdr:cNvPr id="14347" name="il_fi" descr="http://www.mageiras.gr/wp-content/uploads/2010/09/souvlakia-kotompeikon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486651" y="4721163"/>
          <a:ext cx="942974" cy="1251012"/>
        </a:xfrm>
        <a:prstGeom prst="rect">
          <a:avLst/>
        </a:prstGeom>
        <a:noFill/>
      </xdr:spPr>
    </xdr:pic>
    <xdr:clientData/>
  </xdr:twoCellAnchor>
  <xdr:twoCellAnchor editAs="oneCell">
    <xdr:from>
      <xdr:col>32</xdr:col>
      <xdr:colOff>47625</xdr:colOff>
      <xdr:row>17</xdr:row>
      <xdr:rowOff>121410</xdr:rowOff>
    </xdr:from>
    <xdr:to>
      <xdr:col>38</xdr:col>
      <xdr:colOff>123825</xdr:colOff>
      <xdr:row>22</xdr:row>
      <xdr:rowOff>9525</xdr:rowOff>
    </xdr:to>
    <xdr:pic>
      <xdr:nvPicPr>
        <xdr:cNvPr id="14348" name="il_fi" descr="http://www.classical-orchestra.gr/img/Snare_big_1_nu_E946A38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34400" y="4902960"/>
          <a:ext cx="1514475" cy="1002540"/>
        </a:xfrm>
        <a:prstGeom prst="rect">
          <a:avLst/>
        </a:prstGeom>
        <a:noFill/>
      </xdr:spPr>
    </xdr:pic>
    <xdr:clientData/>
  </xdr:twoCellAnchor>
  <xdr:twoCellAnchor editAs="oneCell">
    <xdr:from>
      <xdr:col>38</xdr:col>
      <xdr:colOff>190500</xdr:colOff>
      <xdr:row>16</xdr:row>
      <xdr:rowOff>304800</xdr:rowOff>
    </xdr:from>
    <xdr:to>
      <xdr:col>44</xdr:col>
      <xdr:colOff>114299</xdr:colOff>
      <xdr:row>22</xdr:row>
      <xdr:rowOff>47624</xdr:rowOff>
    </xdr:to>
    <xdr:pic>
      <xdr:nvPicPr>
        <xdr:cNvPr id="14349" name="il_fi" descr="http://3.bp.blogspot.com/_i8KwgnpUYbo/S7SWHEJsE9I/AAAAAAAAJXI/KYoCcxOAz40/s1600/new+leop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115550" y="4762500"/>
          <a:ext cx="1181099" cy="1181099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114300</xdr:colOff>
      <xdr:row>17</xdr:row>
      <xdr:rowOff>72845</xdr:rowOff>
    </xdr:from>
    <xdr:to>
      <xdr:col>26</xdr:col>
      <xdr:colOff>85725</xdr:colOff>
      <xdr:row>23</xdr:row>
      <xdr:rowOff>82550</xdr:rowOff>
    </xdr:to>
    <xdr:pic>
      <xdr:nvPicPr>
        <xdr:cNvPr id="12" name="Picture 11" descr="http://www.amazing-animations.com/gif/peop008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200775" y="4854395"/>
          <a:ext cx="1171575" cy="1314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28575</xdr:colOff>
      <xdr:row>14</xdr:row>
      <xdr:rowOff>76200</xdr:rowOff>
    </xdr:from>
    <xdr:to>
      <xdr:col>33</xdr:col>
      <xdr:colOff>43327</xdr:colOff>
      <xdr:row>16</xdr:row>
      <xdr:rowOff>187325</xdr:rowOff>
    </xdr:to>
    <xdr:pic>
      <xdr:nvPicPr>
        <xdr:cNvPr id="13" name="Picture 12" descr="http://www.amazing-animations.com/gif/peop005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515225" y="3867150"/>
          <a:ext cx="1214902" cy="77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32</xdr:col>
      <xdr:colOff>161925</xdr:colOff>
      <xdr:row>14</xdr:row>
      <xdr:rowOff>9525</xdr:rowOff>
    </xdr:from>
    <xdr:to>
      <xdr:col>38</xdr:col>
      <xdr:colOff>22225</xdr:colOff>
      <xdr:row>17</xdr:row>
      <xdr:rowOff>317500</xdr:rowOff>
    </xdr:to>
    <xdr:pic>
      <xdr:nvPicPr>
        <xdr:cNvPr id="14" name="Picture 13" descr="http://www.amazing-animations.com/gif/peop006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648700" y="3800475"/>
          <a:ext cx="1298575" cy="129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13</xdr:row>
      <xdr:rowOff>85725</xdr:rowOff>
    </xdr:from>
    <xdr:to>
      <xdr:col>20</xdr:col>
      <xdr:colOff>98425</xdr:colOff>
      <xdr:row>17</xdr:row>
      <xdr:rowOff>38100</xdr:rowOff>
    </xdr:to>
    <xdr:pic>
      <xdr:nvPicPr>
        <xdr:cNvPr id="15" name="Picture 14" descr="http://www.amazing-animations.com/gif/peop002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334000" y="3543300"/>
          <a:ext cx="850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142875</xdr:colOff>
      <xdr:row>13</xdr:row>
      <xdr:rowOff>143011</xdr:rowOff>
    </xdr:from>
    <xdr:to>
      <xdr:col>26</xdr:col>
      <xdr:colOff>38100</xdr:colOff>
      <xdr:row>16</xdr:row>
      <xdr:rowOff>125413</xdr:rowOff>
    </xdr:to>
    <xdr:pic>
      <xdr:nvPicPr>
        <xdr:cNvPr id="16" name="Picture 15" descr="http://www.amazing-animations.com/gif/cart113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429375" y="3600586"/>
          <a:ext cx="895350" cy="9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0</xdr:colOff>
      <xdr:row>2</xdr:row>
      <xdr:rowOff>19050</xdr:rowOff>
    </xdr:from>
    <xdr:to>
      <xdr:col>48</xdr:col>
      <xdr:colOff>152400</xdr:colOff>
      <xdr:row>7</xdr:row>
      <xdr:rowOff>47625</xdr:rowOff>
    </xdr:to>
    <xdr:sp macro="" textlink="">
      <xdr:nvSpPr>
        <xdr:cNvPr id="17" name="Rounded Rectangular Callout 16">
          <a:hlinkClick xmlns:r="http://schemas.openxmlformats.org/officeDocument/2006/relationships" r:id="rId12"/>
        </xdr:cNvPr>
        <xdr:cNvSpPr/>
      </xdr:nvSpPr>
      <xdr:spPr>
        <a:xfrm>
          <a:off x="10134600" y="40005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47</xdr:col>
      <xdr:colOff>38100</xdr:colOff>
      <xdr:row>9</xdr:row>
      <xdr:rowOff>276225</xdr:rowOff>
    </xdr:from>
    <xdr:to>
      <xdr:col>49</xdr:col>
      <xdr:colOff>581025</xdr:colOff>
      <xdr:row>12</xdr:row>
      <xdr:rowOff>247650</xdr:rowOff>
    </xdr:to>
    <xdr:sp macro="" textlink="">
      <xdr:nvSpPr>
        <xdr:cNvPr id="18" name="Rectangular Callout 17"/>
        <xdr:cNvSpPr/>
      </xdr:nvSpPr>
      <xdr:spPr>
        <a:xfrm>
          <a:off x="11849100" y="2400300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181768</xdr:colOff>
      <xdr:row>6</xdr:row>
      <xdr:rowOff>324644</xdr:rowOff>
    </xdr:from>
    <xdr:to>
      <xdr:col>36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38101</xdr:colOff>
      <xdr:row>18</xdr:row>
      <xdr:rowOff>104775</xdr:rowOff>
    </xdr:from>
    <xdr:to>
      <xdr:col>49</xdr:col>
      <xdr:colOff>9526</xdr:colOff>
      <xdr:row>18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21017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333375</xdr:colOff>
      <xdr:row>0</xdr:row>
      <xdr:rowOff>0</xdr:rowOff>
    </xdr:from>
    <xdr:to>
      <xdr:col>51</xdr:col>
      <xdr:colOff>581025</xdr:colOff>
      <xdr:row>22</xdr:row>
      <xdr:rowOff>180975</xdr:rowOff>
    </xdr:to>
    <xdr:sp macro="" textlink="">
      <xdr:nvSpPr>
        <xdr:cNvPr id="5" name="TextBox 4"/>
        <xdr:cNvSpPr txBox="1"/>
      </xdr:nvSpPr>
      <xdr:spPr>
        <a:xfrm>
          <a:off x="5534025" y="0"/>
          <a:ext cx="8629650" cy="607695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Παίζεται με μπάλα</a:t>
          </a:r>
          <a:r>
            <a:rPr lang="el-GR" sz="2000" b="1" baseline="0"/>
            <a:t>.</a:t>
          </a:r>
        </a:p>
        <a:p>
          <a:r>
            <a:rPr lang="el-GR" sz="2000" b="1" baseline="0"/>
            <a:t>2. Μ΄ αυτήν κάνουμε γραμμές.</a:t>
          </a:r>
        </a:p>
        <a:p>
          <a:r>
            <a:rPr lang="el-GR" sz="2000" b="1" baseline="0"/>
            <a:t>3. Αριθμός μετά το 79.</a:t>
          </a:r>
        </a:p>
        <a:p>
          <a:r>
            <a:rPr lang="el-GR" sz="2000" b="1" baseline="0"/>
            <a:t>4. Μικρό προβατάκι.</a:t>
          </a:r>
        </a:p>
        <a:p>
          <a:r>
            <a:rPr lang="el-GR" sz="2000" b="1" baseline="0"/>
            <a:t>5. Το γεννά η κότα.</a:t>
          </a:r>
        </a:p>
        <a:p>
          <a:r>
            <a:rPr lang="el-GR" sz="2000" b="1" baseline="0"/>
            <a:t>6. Μας κάνει αέρα το καλοκαίρι.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Έχει πορτοκαλί χρώμα και πίνεται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42</xdr:col>
      <xdr:colOff>190500</xdr:colOff>
      <xdr:row>6</xdr:row>
      <xdr:rowOff>285750</xdr:rowOff>
    </xdr:from>
    <xdr:to>
      <xdr:col>48</xdr:col>
      <xdr:colOff>85725</xdr:colOff>
      <xdr:row>11</xdr:row>
      <xdr:rowOff>295275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87100" y="1409700"/>
          <a:ext cx="11525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47625</xdr:colOff>
      <xdr:row>18</xdr:row>
      <xdr:rowOff>38100</xdr:rowOff>
    </xdr:from>
    <xdr:to>
      <xdr:col>33</xdr:col>
      <xdr:colOff>142875</xdr:colOff>
      <xdr:row>22</xdr:row>
      <xdr:rowOff>142875</xdr:rowOff>
    </xdr:to>
    <xdr:pic>
      <xdr:nvPicPr>
        <xdr:cNvPr id="15369" name="il_fi" descr="http://www.clipproject.info/Cliparts_Free/Fussball_Free/Clipart-Cartoon-Design-03.gif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77200" y="5143500"/>
          <a:ext cx="895350" cy="895350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47625</xdr:colOff>
      <xdr:row>18</xdr:row>
      <xdr:rowOff>190500</xdr:rowOff>
    </xdr:from>
    <xdr:to>
      <xdr:col>39</xdr:col>
      <xdr:colOff>68274</xdr:colOff>
      <xdr:row>22</xdr:row>
      <xdr:rowOff>0</xdr:rowOff>
    </xdr:to>
    <xdr:pic>
      <xdr:nvPicPr>
        <xdr:cNvPr id="15370" name="Picture 10" descr="Ruler Clip Art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77325" y="5295900"/>
          <a:ext cx="1258899" cy="60007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85725</xdr:colOff>
      <xdr:row>18</xdr:row>
      <xdr:rowOff>59189</xdr:rowOff>
    </xdr:from>
    <xdr:to>
      <xdr:col>28</xdr:col>
      <xdr:colOff>152400</xdr:colOff>
      <xdr:row>22</xdr:row>
      <xdr:rowOff>133350</xdr:rowOff>
    </xdr:to>
    <xdr:pic>
      <xdr:nvPicPr>
        <xdr:cNvPr id="15371" name="il_fi" descr="http://images.all-free-download.com/images/graphiclarge/sheep_ewe_clip_art_615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15175" y="5164589"/>
          <a:ext cx="866775" cy="864736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95251</xdr:colOff>
      <xdr:row>18</xdr:row>
      <xdr:rowOff>7445</xdr:rowOff>
    </xdr:from>
    <xdr:to>
      <xdr:col>23</xdr:col>
      <xdr:colOff>76200</xdr:colOff>
      <xdr:row>22</xdr:row>
      <xdr:rowOff>95249</xdr:rowOff>
    </xdr:to>
    <xdr:pic>
      <xdr:nvPicPr>
        <xdr:cNvPr id="15372" name="il_fi" descr="http://www.foodsubs.com/Photos/egg.jp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981701" y="5112845"/>
          <a:ext cx="923924" cy="878379"/>
        </a:xfrm>
        <a:prstGeom prst="rect">
          <a:avLst/>
        </a:prstGeom>
        <a:noFill/>
      </xdr:spPr>
    </xdr:pic>
    <xdr:clientData/>
  </xdr:twoCellAnchor>
  <xdr:twoCellAnchor editAs="oneCell">
    <xdr:from>
      <xdr:col>39</xdr:col>
      <xdr:colOff>123825</xdr:colOff>
      <xdr:row>16</xdr:row>
      <xdr:rowOff>257462</xdr:rowOff>
    </xdr:from>
    <xdr:to>
      <xdr:col>44</xdr:col>
      <xdr:colOff>152400</xdr:colOff>
      <xdr:row>22</xdr:row>
      <xdr:rowOff>123824</xdr:rowOff>
    </xdr:to>
    <xdr:pic>
      <xdr:nvPicPr>
        <xdr:cNvPr id="15373" name="il_fi" descr="http://www.sin-plin.gr/images/D/1201.gif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0391775" y="4715162"/>
          <a:ext cx="1076325" cy="1304637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47625</xdr:colOff>
      <xdr:row>15</xdr:row>
      <xdr:rowOff>259259</xdr:rowOff>
    </xdr:from>
    <xdr:to>
      <xdr:col>33</xdr:col>
      <xdr:colOff>171450</xdr:colOff>
      <xdr:row>18</xdr:row>
      <xdr:rowOff>0</xdr:rowOff>
    </xdr:to>
    <xdr:pic>
      <xdr:nvPicPr>
        <xdr:cNvPr id="15374" name="il_fi" descr="http://images.inews.gr/128/portokalada-kai-xidi-prostatevoun-tin-kardia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077200" y="4383584"/>
          <a:ext cx="923925" cy="721816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304800</xdr:colOff>
      <xdr:row>16</xdr:row>
      <xdr:rowOff>9524</xdr:rowOff>
    </xdr:from>
    <xdr:to>
      <xdr:col>23</xdr:col>
      <xdr:colOff>104775</xdr:colOff>
      <xdr:row>17</xdr:row>
      <xdr:rowOff>228599</xdr:rowOff>
    </xdr:to>
    <xdr:pic>
      <xdr:nvPicPr>
        <xdr:cNvPr id="13" name="Picture 12" descr="watermelon"/>
        <xdr:cNvPicPr>
          <a:picLocks noChangeAspect="1" noChangeArrowheads="1" noCrop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848350" y="4467224"/>
          <a:ext cx="10858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161925</xdr:colOff>
      <xdr:row>14</xdr:row>
      <xdr:rowOff>85725</xdr:rowOff>
    </xdr:from>
    <xdr:to>
      <xdr:col>28</xdr:col>
      <xdr:colOff>180975</xdr:colOff>
      <xdr:row>18</xdr:row>
      <xdr:rowOff>0</xdr:rowOff>
    </xdr:to>
    <xdr:pic>
      <xdr:nvPicPr>
        <xdr:cNvPr id="14" name="Picture 13" descr="http://www.heathersanimations.com/food/Turkey_served3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791325" y="3876675"/>
          <a:ext cx="1219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35</xdr:col>
      <xdr:colOff>123825</xdr:colOff>
      <xdr:row>15</xdr:row>
      <xdr:rowOff>60578</xdr:rowOff>
    </xdr:from>
    <xdr:to>
      <xdr:col>38</xdr:col>
      <xdr:colOff>76200</xdr:colOff>
      <xdr:row>17</xdr:row>
      <xdr:rowOff>171450</xdr:rowOff>
    </xdr:to>
    <xdr:pic>
      <xdr:nvPicPr>
        <xdr:cNvPr id="15" name="Picture 14" descr="http://www.heathersanimations.com/men/menseneat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353550" y="4184903"/>
          <a:ext cx="533400" cy="768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39</xdr:col>
      <xdr:colOff>200025</xdr:colOff>
      <xdr:row>14</xdr:row>
      <xdr:rowOff>9525</xdr:rowOff>
    </xdr:from>
    <xdr:to>
      <xdr:col>43</xdr:col>
      <xdr:colOff>42776</xdr:colOff>
      <xdr:row>16</xdr:row>
      <xdr:rowOff>260350</xdr:rowOff>
    </xdr:to>
    <xdr:pic>
      <xdr:nvPicPr>
        <xdr:cNvPr id="16" name="Picture 15" descr="Elvis with guittar - Click image to download.">
          <a:hlinkClick xmlns:r="http://schemas.openxmlformats.org/officeDocument/2006/relationships" r:id="rId12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67975" y="3800475"/>
          <a:ext cx="680951" cy="91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180975</xdr:colOff>
      <xdr:row>0</xdr:row>
      <xdr:rowOff>114300</xdr:rowOff>
    </xdr:from>
    <xdr:to>
      <xdr:col>49</xdr:col>
      <xdr:colOff>333375</xdr:colOff>
      <xdr:row>6</xdr:row>
      <xdr:rowOff>95250</xdr:rowOff>
    </xdr:to>
    <xdr:sp macro="" textlink="">
      <xdr:nvSpPr>
        <xdr:cNvPr id="17" name="Rounded Rectangular Callout 16">
          <a:hlinkClick xmlns:r="http://schemas.openxmlformats.org/officeDocument/2006/relationships" r:id="rId14"/>
        </xdr:cNvPr>
        <xdr:cNvSpPr/>
      </xdr:nvSpPr>
      <xdr:spPr>
        <a:xfrm>
          <a:off x="10658475" y="11430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49</xdr:col>
      <xdr:colOff>0</xdr:colOff>
      <xdr:row>8</xdr:row>
      <xdr:rowOff>171450</xdr:rowOff>
    </xdr:from>
    <xdr:to>
      <xdr:col>51</xdr:col>
      <xdr:colOff>142875</xdr:colOff>
      <xdr:row>11</xdr:row>
      <xdr:rowOff>142875</xdr:rowOff>
    </xdr:to>
    <xdr:sp macro="" textlink="">
      <xdr:nvSpPr>
        <xdr:cNvPr id="18" name="Rectangular Callout 17"/>
        <xdr:cNvSpPr/>
      </xdr:nvSpPr>
      <xdr:spPr>
        <a:xfrm>
          <a:off x="12363450" y="1962150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45</xdr:col>
      <xdr:colOff>65881</xdr:colOff>
      <xdr:row>17</xdr:row>
      <xdr:rowOff>157702</xdr:rowOff>
    </xdr:from>
    <xdr:ext cx="963597" cy="937629"/>
    <xdr:sp macro="" textlink="">
      <xdr:nvSpPr>
        <xdr:cNvPr id="19" name="Rectangle 18"/>
        <xdr:cNvSpPr/>
      </xdr:nvSpPr>
      <xdr:spPr>
        <a:xfrm>
          <a:off x="11591131" y="4939252"/>
          <a:ext cx="96359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GB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80</a:t>
          </a:r>
          <a:endParaRPr lang="en-GB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45</xdr:col>
      <xdr:colOff>57150</xdr:colOff>
      <xdr:row>15</xdr:row>
      <xdr:rowOff>9525</xdr:rowOff>
    </xdr:from>
    <xdr:ext cx="574132" cy="937629"/>
    <xdr:sp macro="" textlink="">
      <xdr:nvSpPr>
        <xdr:cNvPr id="20" name="Rectangle 19"/>
        <xdr:cNvSpPr/>
      </xdr:nvSpPr>
      <xdr:spPr>
        <a:xfrm>
          <a:off x="11582400" y="4133850"/>
          <a:ext cx="57413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GB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8</a:t>
          </a:r>
          <a:endParaRPr lang="en-GB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19</xdr:row>
      <xdr:rowOff>104775</xdr:rowOff>
    </xdr:from>
    <xdr:to>
      <xdr:col>48</xdr:col>
      <xdr:colOff>9526</xdr:colOff>
      <xdr:row>19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521017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16</xdr:col>
      <xdr:colOff>323850</xdr:colOff>
      <xdr:row>0</xdr:row>
      <xdr:rowOff>0</xdr:rowOff>
    </xdr:from>
    <xdr:to>
      <xdr:col>50</xdr:col>
      <xdr:colOff>571500</xdr:colOff>
      <xdr:row>23</xdr:row>
      <xdr:rowOff>171450</xdr:rowOff>
    </xdr:to>
    <xdr:sp macro="" textlink="">
      <xdr:nvSpPr>
        <xdr:cNvPr id="5" name="TextBox 4"/>
        <xdr:cNvSpPr txBox="1"/>
      </xdr:nvSpPr>
      <xdr:spPr>
        <a:xfrm>
          <a:off x="5181600" y="0"/>
          <a:ext cx="8629650" cy="6391275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Είναι</a:t>
          </a:r>
          <a:r>
            <a:rPr lang="el-GR" sz="2000" b="1" baseline="0"/>
            <a:t> κίτρινο και έχει όξινη γεύση.</a:t>
          </a:r>
        </a:p>
        <a:p>
          <a:r>
            <a:rPr lang="el-GR" sz="2000" b="1" baseline="0"/>
            <a:t>2. Τα χρησιμοποιούμε στη ζωγραφική.</a:t>
          </a:r>
        </a:p>
        <a:p>
          <a:r>
            <a:rPr lang="el-GR" sz="2000" b="1" baseline="0"/>
            <a:t>3. Το πίνουμε.</a:t>
          </a:r>
        </a:p>
        <a:p>
          <a:r>
            <a:rPr lang="el-GR" sz="2000" b="1" baseline="0"/>
            <a:t>4. Θαλασσινό ζωάκι. Περπατά πλάγια. </a:t>
          </a:r>
        </a:p>
        <a:p>
          <a:r>
            <a:rPr lang="el-GR" sz="2000" b="1" baseline="0"/>
            <a:t>5. Μητέρα του Χριστού.</a:t>
          </a:r>
        </a:p>
        <a:p>
          <a:r>
            <a:rPr lang="el-GR" sz="2000" b="1" baseline="0"/>
            <a:t>6. Το χρησιμοποιούμε για να πλυθούμε.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Κήπος με λάχανα</a:t>
          </a:r>
          <a:r>
            <a:rPr lang="el-GR" sz="2000" b="1" baseline="0"/>
            <a:t>.</a:t>
          </a:r>
          <a:endParaRPr lang="en-GB" sz="2000" b="1"/>
        </a:p>
      </xdr:txBody>
    </xdr:sp>
    <xdr:clientData/>
  </xdr:twoCellAnchor>
  <xdr:twoCellAnchor editAs="oneCell">
    <xdr:from>
      <xdr:col>41</xdr:col>
      <xdr:colOff>133350</xdr:colOff>
      <xdr:row>7</xdr:row>
      <xdr:rowOff>228600</xdr:rowOff>
    </xdr:from>
    <xdr:to>
      <xdr:col>48</xdr:col>
      <xdr:colOff>9526</xdr:colOff>
      <xdr:row>12</xdr:row>
      <xdr:rowOff>76200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87050" y="1685925"/>
          <a:ext cx="1343026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38101</xdr:colOff>
      <xdr:row>18</xdr:row>
      <xdr:rowOff>209550</xdr:rowOff>
    </xdr:from>
    <xdr:to>
      <xdr:col>26</xdr:col>
      <xdr:colOff>158382</xdr:colOff>
      <xdr:row>23</xdr:row>
      <xdr:rowOff>57149</xdr:rowOff>
    </xdr:to>
    <xdr:pic>
      <xdr:nvPicPr>
        <xdr:cNvPr id="16393" name="il_fi" descr="http://4.bp.blogspot.com/_WXWUrZAQqaI/TNAZMNmBbOI/AAAAAAAACkA/8yfi4HlTUOo/s1600/ttar_lemon_v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4651" y="5314950"/>
          <a:ext cx="720356" cy="962024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85725</xdr:colOff>
      <xdr:row>19</xdr:row>
      <xdr:rowOff>60530</xdr:rowOff>
    </xdr:from>
    <xdr:to>
      <xdr:col>22</xdr:col>
      <xdr:colOff>152400</xdr:colOff>
      <xdr:row>22</xdr:row>
      <xdr:rowOff>180975</xdr:rowOff>
    </xdr:to>
    <xdr:pic>
      <xdr:nvPicPr>
        <xdr:cNvPr id="16394" name="il_fi" descr="http://3.bp.blogspot.com/_nYh1DjjpRyQ/TR9jnj7rBBI/AAAAAAAAAg8/Ln_DAFGB5nM/s1600/ttar_orange_01_h_launch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72175" y="5489780"/>
          <a:ext cx="666750" cy="720520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19050</xdr:colOff>
      <xdr:row>18</xdr:row>
      <xdr:rowOff>292893</xdr:rowOff>
    </xdr:from>
    <xdr:to>
      <xdr:col>33</xdr:col>
      <xdr:colOff>28575</xdr:colOff>
      <xdr:row>23</xdr:row>
      <xdr:rowOff>85725</xdr:rowOff>
    </xdr:to>
    <xdr:pic>
      <xdr:nvPicPr>
        <xdr:cNvPr id="16396" name="Picture 12" descr="Χρωματιστά μολύβι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05700" y="5398293"/>
          <a:ext cx="1209675" cy="907257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95251</xdr:colOff>
      <xdr:row>18</xdr:row>
      <xdr:rowOff>200025</xdr:rowOff>
    </xdr:from>
    <xdr:to>
      <xdr:col>37</xdr:col>
      <xdr:colOff>246201</xdr:colOff>
      <xdr:row>23</xdr:row>
      <xdr:rowOff>57150</xdr:rowOff>
    </xdr:to>
    <xdr:pic>
      <xdr:nvPicPr>
        <xdr:cNvPr id="16398" name="il_fi" descr="http://1.bp.blogspot.com/_pigOeuaBMTo/THoagJfEelI/AAAAAAABKc0/Q6HWootkuNU/s1600/%CE%BD%CE%B5%CF%81%CF%8C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82051" y="5305425"/>
          <a:ext cx="932000" cy="9715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152401</xdr:colOff>
      <xdr:row>14</xdr:row>
      <xdr:rowOff>59474</xdr:rowOff>
    </xdr:from>
    <xdr:to>
      <xdr:col>22</xdr:col>
      <xdr:colOff>95250</xdr:colOff>
      <xdr:row>16</xdr:row>
      <xdr:rowOff>247650</xdr:rowOff>
    </xdr:to>
    <xdr:pic>
      <xdr:nvPicPr>
        <xdr:cNvPr id="16399" name="il_fi" descr="http://1.bp.blogspot.com/_-BiEKW-Skmg/THa1HTYvQUI/AAAAAAAAFpY/u5UNOGopFTQ/s1600/%CE%BA%CE%B1%CE%B2%CE%BF%CF%85%CF%81%CE%B1%CF%8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353051" y="3850424"/>
          <a:ext cx="1228724" cy="854926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161926</xdr:colOff>
      <xdr:row>13</xdr:row>
      <xdr:rowOff>287933</xdr:rowOff>
    </xdr:from>
    <xdr:to>
      <xdr:col>28</xdr:col>
      <xdr:colOff>114300</xdr:colOff>
      <xdr:row>17</xdr:row>
      <xdr:rowOff>247649</xdr:rowOff>
    </xdr:to>
    <xdr:pic>
      <xdr:nvPicPr>
        <xdr:cNvPr id="16400" name="il_fi" descr="http://3.bp.blogspot.com/-NuFC5zXnVSM/TkjcC_jCC4I/AAAAAAAAAVA/aJwCBeAqCnA/s1600/panagia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48476" y="3745508"/>
          <a:ext cx="952499" cy="1283691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9525</xdr:colOff>
      <xdr:row>14</xdr:row>
      <xdr:rowOff>276224</xdr:rowOff>
    </xdr:from>
    <xdr:to>
      <xdr:col>33</xdr:col>
      <xdr:colOff>114300</xdr:colOff>
      <xdr:row>17</xdr:row>
      <xdr:rowOff>190499</xdr:rowOff>
    </xdr:to>
    <xdr:pic>
      <xdr:nvPicPr>
        <xdr:cNvPr id="16401" name="il_fi" descr="http://common1.csnimages.com/lf/1/hash/689/655985/1/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96225" y="4067174"/>
          <a:ext cx="904875" cy="904875"/>
        </a:xfrm>
        <a:prstGeom prst="rect">
          <a:avLst/>
        </a:prstGeom>
        <a:noFill/>
      </xdr:spPr>
    </xdr:pic>
    <xdr:clientData/>
  </xdr:twoCellAnchor>
  <xdr:twoCellAnchor editAs="oneCell">
    <xdr:from>
      <xdr:col>34</xdr:col>
      <xdr:colOff>47625</xdr:colOff>
      <xdr:row>14</xdr:row>
      <xdr:rowOff>276986</xdr:rowOff>
    </xdr:from>
    <xdr:to>
      <xdr:col>39</xdr:col>
      <xdr:colOff>0</xdr:colOff>
      <xdr:row>17</xdr:row>
      <xdr:rowOff>190499</xdr:rowOff>
    </xdr:to>
    <xdr:pic>
      <xdr:nvPicPr>
        <xdr:cNvPr id="16402" name="il_fi" descr="http://www.valentine.gr/images/vegetable_garden1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934450" y="4067936"/>
          <a:ext cx="1200150" cy="904113"/>
        </a:xfrm>
        <a:prstGeom prst="rect">
          <a:avLst/>
        </a:prstGeom>
        <a:noFill/>
      </xdr:spPr>
    </xdr:pic>
    <xdr:clientData/>
  </xdr:twoCellAnchor>
  <xdr:twoCellAnchor editAs="oneCell">
    <xdr:from>
      <xdr:col>37</xdr:col>
      <xdr:colOff>247650</xdr:colOff>
      <xdr:row>19</xdr:row>
      <xdr:rowOff>95250</xdr:rowOff>
    </xdr:from>
    <xdr:to>
      <xdr:col>42</xdr:col>
      <xdr:colOff>95250</xdr:colOff>
      <xdr:row>22</xdr:row>
      <xdr:rowOff>180975</xdr:rowOff>
    </xdr:to>
    <xdr:pic>
      <xdr:nvPicPr>
        <xdr:cNvPr id="17" name="Picture 16" descr="http://www.heathersanimations.com/food/fruit2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715500" y="5524500"/>
          <a:ext cx="1143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133351</xdr:colOff>
      <xdr:row>18</xdr:row>
      <xdr:rowOff>19050</xdr:rowOff>
    </xdr:from>
    <xdr:to>
      <xdr:col>19</xdr:col>
      <xdr:colOff>2803</xdr:colOff>
      <xdr:row>23</xdr:row>
      <xdr:rowOff>30163</xdr:rowOff>
    </xdr:to>
    <xdr:pic>
      <xdr:nvPicPr>
        <xdr:cNvPr id="18" name="Picture 17" descr="Tooth brush - Click image to download.">
          <a:hlinkClick xmlns:r="http://schemas.openxmlformats.org/officeDocument/2006/relationships" r:id="rId11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334001" y="5124450"/>
          <a:ext cx="555252" cy="1125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76200</xdr:colOff>
      <xdr:row>2</xdr:row>
      <xdr:rowOff>9525</xdr:rowOff>
    </xdr:from>
    <xdr:to>
      <xdr:col>48</xdr:col>
      <xdr:colOff>438150</xdr:colOff>
      <xdr:row>7</xdr:row>
      <xdr:rowOff>38100</xdr:rowOff>
    </xdr:to>
    <xdr:sp macro="" textlink="">
      <xdr:nvSpPr>
        <xdr:cNvPr id="19" name="Rounded Rectangular Callout 18">
          <a:hlinkClick xmlns:r="http://schemas.openxmlformats.org/officeDocument/2006/relationships" r:id="rId13"/>
        </xdr:cNvPr>
        <xdr:cNvSpPr/>
      </xdr:nvSpPr>
      <xdr:spPr>
        <a:xfrm>
          <a:off x="10420350" y="390525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48</xdr:col>
      <xdr:colOff>76200</xdr:colOff>
      <xdr:row>9</xdr:row>
      <xdr:rowOff>114300</xdr:rowOff>
    </xdr:from>
    <xdr:to>
      <xdr:col>50</xdr:col>
      <xdr:colOff>219075</xdr:colOff>
      <xdr:row>12</xdr:row>
      <xdr:rowOff>85725</xdr:rowOff>
    </xdr:to>
    <xdr:sp macro="" textlink="">
      <xdr:nvSpPr>
        <xdr:cNvPr id="20" name="Rectangular Callout 19"/>
        <xdr:cNvSpPr/>
      </xdr:nvSpPr>
      <xdr:spPr>
        <a:xfrm>
          <a:off x="12096750" y="223837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181768</xdr:colOff>
      <xdr:row>6</xdr:row>
      <xdr:rowOff>324644</xdr:rowOff>
    </xdr:from>
    <xdr:to>
      <xdr:col>35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47</xdr:col>
      <xdr:colOff>38101</xdr:colOff>
      <xdr:row>19</xdr:row>
      <xdr:rowOff>104775</xdr:rowOff>
    </xdr:from>
    <xdr:to>
      <xdr:col>48</xdr:col>
      <xdr:colOff>9526</xdr:colOff>
      <xdr:row>19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95850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17</xdr:col>
      <xdr:colOff>0</xdr:colOff>
      <xdr:row>0</xdr:row>
      <xdr:rowOff>9524</xdr:rowOff>
    </xdr:from>
    <xdr:to>
      <xdr:col>50</xdr:col>
      <xdr:colOff>590550</xdr:colOff>
      <xdr:row>23</xdr:row>
      <xdr:rowOff>161924</xdr:rowOff>
    </xdr:to>
    <xdr:sp macro="" textlink="">
      <xdr:nvSpPr>
        <xdr:cNvPr id="5" name="TextBox 4"/>
        <xdr:cNvSpPr txBox="1"/>
      </xdr:nvSpPr>
      <xdr:spPr>
        <a:xfrm>
          <a:off x="5200650" y="9524"/>
          <a:ext cx="8629650" cy="6372225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Φρούτο</a:t>
          </a:r>
          <a:r>
            <a:rPr lang="el-GR" sz="2000" b="1" baseline="0"/>
            <a:t> του καλοκαιριού.</a:t>
          </a:r>
        </a:p>
        <a:p>
          <a:r>
            <a:rPr lang="el-GR" sz="2000" b="1" baseline="0"/>
            <a:t>2. Μας παίρνει εκδρομή.</a:t>
          </a:r>
        </a:p>
        <a:p>
          <a:r>
            <a:rPr lang="el-GR" sz="2000" b="1" baseline="0"/>
            <a:t>3. Μετρά τη θερμοκρασία.</a:t>
          </a:r>
        </a:p>
        <a:p>
          <a:r>
            <a:rPr lang="el-GR" sz="2000" b="1" baseline="0"/>
            <a:t>4. Φρούτο του φθινοπώρου.</a:t>
          </a:r>
        </a:p>
        <a:p>
          <a:r>
            <a:rPr lang="el-GR" sz="2000" b="1" baseline="0"/>
            <a:t>5. Πράσινο λαχανικό.</a:t>
          </a:r>
        </a:p>
        <a:p>
          <a:r>
            <a:rPr lang="el-GR" sz="2000" b="1" baseline="0"/>
            <a:t>6. Ξύλινο όπλο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Έτσι λέμε το μπάσκετ</a:t>
          </a:r>
          <a:r>
            <a:rPr lang="el-GR" sz="2000" b="1" baseline="0"/>
            <a:t> στα ελληνικά.</a:t>
          </a:r>
          <a:endParaRPr lang="en-GB" sz="2000" b="1"/>
        </a:p>
      </xdr:txBody>
    </xdr:sp>
    <xdr:clientData/>
  </xdr:twoCellAnchor>
  <xdr:twoCellAnchor editAs="oneCell">
    <xdr:from>
      <xdr:col>41</xdr:col>
      <xdr:colOff>19050</xdr:colOff>
      <xdr:row>6</xdr:row>
      <xdr:rowOff>104775</xdr:rowOff>
    </xdr:from>
    <xdr:to>
      <xdr:col>48</xdr:col>
      <xdr:colOff>295274</xdr:colOff>
      <xdr:row>11</xdr:row>
      <xdr:rowOff>95250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72750" y="1228725"/>
          <a:ext cx="1743074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18</xdr:row>
      <xdr:rowOff>272081</xdr:rowOff>
    </xdr:from>
    <xdr:to>
      <xdr:col>22</xdr:col>
      <xdr:colOff>47625</xdr:colOff>
      <xdr:row>23</xdr:row>
      <xdr:rowOff>142874</xdr:rowOff>
    </xdr:to>
    <xdr:pic>
      <xdr:nvPicPr>
        <xdr:cNvPr id="17417" name="il_fi" descr="http://www.ikypros.com/assets/image/imageoriginal/watermelon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29225" y="5377481"/>
          <a:ext cx="1304925" cy="985218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76200</xdr:colOff>
      <xdr:row>18</xdr:row>
      <xdr:rowOff>262604</xdr:rowOff>
    </xdr:from>
    <xdr:to>
      <xdr:col>32</xdr:col>
      <xdr:colOff>28575</xdr:colOff>
      <xdr:row>23</xdr:row>
      <xdr:rowOff>47625</xdr:rowOff>
    </xdr:to>
    <xdr:pic>
      <xdr:nvPicPr>
        <xdr:cNvPr id="17418" name="il_fi" descr="http://apeirosnews.gr/wp-content/uploads/2011/07/ktel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162800" y="5368004"/>
          <a:ext cx="1352550" cy="899446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19050</xdr:colOff>
      <xdr:row>18</xdr:row>
      <xdr:rowOff>231664</xdr:rowOff>
    </xdr:from>
    <xdr:to>
      <xdr:col>38</xdr:col>
      <xdr:colOff>28575</xdr:colOff>
      <xdr:row>23</xdr:row>
      <xdr:rowOff>47625</xdr:rowOff>
    </xdr:to>
    <xdr:pic>
      <xdr:nvPicPr>
        <xdr:cNvPr id="17419" name="il_fi" descr="http://www.airconditioningand.com/wp-content/uploads/2011/10/ordinary-thermomete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05850" y="5337064"/>
          <a:ext cx="1247775" cy="930386"/>
        </a:xfrm>
        <a:prstGeom prst="rect">
          <a:avLst/>
        </a:prstGeom>
        <a:noFill/>
      </xdr:spPr>
    </xdr:pic>
    <xdr:clientData/>
  </xdr:twoCellAnchor>
  <xdr:twoCellAnchor editAs="oneCell">
    <xdr:from>
      <xdr:col>39</xdr:col>
      <xdr:colOff>57150</xdr:colOff>
      <xdr:row>18</xdr:row>
      <xdr:rowOff>66517</xdr:rowOff>
    </xdr:from>
    <xdr:to>
      <xdr:col>45</xdr:col>
      <xdr:colOff>19050</xdr:colOff>
      <xdr:row>22</xdr:row>
      <xdr:rowOff>190499</xdr:rowOff>
    </xdr:to>
    <xdr:pic>
      <xdr:nvPicPr>
        <xdr:cNvPr id="17420" name="il_fi" descr="http://t1.gstatic.com/images?q=tbn:ANd9GcT2zkK_Y34_W6NfwZKafIsty0FkYYTGOaOvBThR922k10eDCN_Ab4C8dVb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191750" y="5171917"/>
          <a:ext cx="1219200" cy="104790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295276</xdr:colOff>
      <xdr:row>15</xdr:row>
      <xdr:rowOff>164950</xdr:rowOff>
    </xdr:from>
    <xdr:to>
      <xdr:col>21</xdr:col>
      <xdr:colOff>104775</xdr:colOff>
      <xdr:row>17</xdr:row>
      <xdr:rowOff>142874</xdr:rowOff>
    </xdr:to>
    <xdr:pic>
      <xdr:nvPicPr>
        <xdr:cNvPr id="17421" name="il_fi" descr="http://thecoyote.yooblog.gr/files/2007/09/aggouri.gif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53026" y="4289275"/>
          <a:ext cx="1238249" cy="635149"/>
        </a:xfrm>
        <a:prstGeom prst="rect">
          <a:avLst/>
        </a:prstGeom>
        <a:noFill/>
      </xdr:spPr>
    </xdr:pic>
    <xdr:clientData/>
  </xdr:twoCellAnchor>
  <xdr:twoCellAnchor editAs="oneCell">
    <xdr:from>
      <xdr:col>39</xdr:col>
      <xdr:colOff>123825</xdr:colOff>
      <xdr:row>12</xdr:row>
      <xdr:rowOff>276225</xdr:rowOff>
    </xdr:from>
    <xdr:to>
      <xdr:col>43</xdr:col>
      <xdr:colOff>110830</xdr:colOff>
      <xdr:row>17</xdr:row>
      <xdr:rowOff>295275</xdr:rowOff>
    </xdr:to>
    <xdr:pic>
      <xdr:nvPicPr>
        <xdr:cNvPr id="17422" name="il_fi" descr="http://www.e-seasons.gr/images/products/1386bb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58425" y="3400425"/>
          <a:ext cx="825205" cy="1676400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152400</xdr:colOff>
      <xdr:row>14</xdr:row>
      <xdr:rowOff>320254</xdr:rowOff>
    </xdr:from>
    <xdr:to>
      <xdr:col>38</xdr:col>
      <xdr:colOff>123825</xdr:colOff>
      <xdr:row>18</xdr:row>
      <xdr:rowOff>95249</xdr:rowOff>
    </xdr:to>
    <xdr:pic>
      <xdr:nvPicPr>
        <xdr:cNvPr id="17423" name="il_fi" descr="http://totalsports.com.cy/wp-content/uploads/2011/12/omonoia-ael-basket-mod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439150" y="4111204"/>
          <a:ext cx="1609725" cy="108944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190500</xdr:colOff>
      <xdr:row>14</xdr:row>
      <xdr:rowOff>142875</xdr:rowOff>
    </xdr:from>
    <xdr:to>
      <xdr:col>30</xdr:col>
      <xdr:colOff>127000</xdr:colOff>
      <xdr:row>18</xdr:row>
      <xdr:rowOff>39688</xdr:rowOff>
    </xdr:to>
    <xdr:pic>
      <xdr:nvPicPr>
        <xdr:cNvPr id="14" name="Picture 13" descr="Dentist cleans - Click image to download.">
          <a:hlinkClick xmlns:r="http://schemas.openxmlformats.org/officeDocument/2006/relationships" r:id="rId9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77075" y="3933825"/>
          <a:ext cx="1136650" cy="1211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43</xdr:col>
      <xdr:colOff>133350</xdr:colOff>
      <xdr:row>12</xdr:row>
      <xdr:rowOff>76200</xdr:rowOff>
    </xdr:from>
    <xdr:to>
      <xdr:col>48</xdr:col>
      <xdr:colOff>423863</xdr:colOff>
      <xdr:row>18</xdr:row>
      <xdr:rowOff>0</xdr:rowOff>
    </xdr:to>
    <xdr:pic>
      <xdr:nvPicPr>
        <xdr:cNvPr id="15" name="Picture 14" descr="Woman and veggies - Click image to download.">
          <a:hlinkClick xmlns:r="http://schemas.openxmlformats.org/officeDocument/2006/relationships" r:id="rId11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1106150" y="3200400"/>
          <a:ext cx="1338263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161925</xdr:colOff>
      <xdr:row>0</xdr:row>
      <xdr:rowOff>28574</xdr:rowOff>
    </xdr:from>
    <xdr:to>
      <xdr:col>48</xdr:col>
      <xdr:colOff>314325</xdr:colOff>
      <xdr:row>6</xdr:row>
      <xdr:rowOff>9524</xdr:rowOff>
    </xdr:to>
    <xdr:sp macro="" textlink="">
      <xdr:nvSpPr>
        <xdr:cNvPr id="16" name="Rounded Rectangular Callout 15">
          <a:hlinkClick xmlns:r="http://schemas.openxmlformats.org/officeDocument/2006/relationships" r:id="rId13"/>
        </xdr:cNvPr>
        <xdr:cNvSpPr/>
      </xdr:nvSpPr>
      <xdr:spPr>
        <a:xfrm>
          <a:off x="10296525" y="28574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48</xdr:col>
      <xdr:colOff>247650</xdr:colOff>
      <xdr:row>8</xdr:row>
      <xdr:rowOff>123824</xdr:rowOff>
    </xdr:from>
    <xdr:to>
      <xdr:col>50</xdr:col>
      <xdr:colOff>390525</xdr:colOff>
      <xdr:row>11</xdr:row>
      <xdr:rowOff>95249</xdr:rowOff>
    </xdr:to>
    <xdr:sp macro="" textlink="">
      <xdr:nvSpPr>
        <xdr:cNvPr id="17" name="Rectangular Callout 16"/>
        <xdr:cNvSpPr/>
      </xdr:nvSpPr>
      <xdr:spPr>
        <a:xfrm>
          <a:off x="12268200" y="1914524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181768</xdr:colOff>
      <xdr:row>6</xdr:row>
      <xdr:rowOff>324644</xdr:rowOff>
    </xdr:from>
    <xdr:to>
      <xdr:col>36</xdr:col>
      <xdr:colOff>190499</xdr:colOff>
      <xdr:row>7</xdr:row>
      <xdr:rowOff>104775</xdr:rowOff>
    </xdr:to>
    <xdr:cxnSp macro="">
      <xdr:nvCxnSpPr>
        <xdr:cNvPr id="2" name="Straight Arrow Connector 1"/>
        <xdr:cNvCxnSpPr/>
      </xdr:nvCxnSpPr>
      <xdr:spPr>
        <a:xfrm rot="16200000" flipH="1">
          <a:off x="9216231" y="1500981"/>
          <a:ext cx="113506" cy="8731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38101</xdr:colOff>
      <xdr:row>17</xdr:row>
      <xdr:rowOff>104775</xdr:rowOff>
    </xdr:from>
    <xdr:to>
      <xdr:col>49</xdr:col>
      <xdr:colOff>9526</xdr:colOff>
      <xdr:row>17</xdr:row>
      <xdr:rowOff>106363</xdr:rowOff>
    </xdr:to>
    <xdr:cxnSp macro="">
      <xdr:nvCxnSpPr>
        <xdr:cNvPr id="3" name="Straight Arrow Connector 2"/>
        <xdr:cNvCxnSpPr/>
      </xdr:nvCxnSpPr>
      <xdr:spPr>
        <a:xfrm rot="10800000">
          <a:off x="11849101" y="4886325"/>
          <a:ext cx="180975" cy="1588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26924</xdr:colOff>
      <xdr:row>0</xdr:row>
      <xdr:rowOff>540</xdr:rowOff>
    </xdr:from>
    <xdr:ext cx="3987566" cy="718466"/>
    <xdr:sp macro="" textlink="">
      <xdr:nvSpPr>
        <xdr:cNvPr id="4" name="Rectangle 3"/>
        <xdr:cNvSpPr/>
      </xdr:nvSpPr>
      <xdr:spPr>
        <a:xfrm>
          <a:off x="465074" y="540"/>
          <a:ext cx="3987566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40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Ακροστιχίδα</a:t>
          </a:r>
          <a:endParaRPr lang="en-US" sz="40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twoCellAnchor>
    <xdr:from>
      <xdr:col>18</xdr:col>
      <xdr:colOff>0</xdr:colOff>
      <xdr:row>0</xdr:row>
      <xdr:rowOff>0</xdr:rowOff>
    </xdr:from>
    <xdr:to>
      <xdr:col>51</xdr:col>
      <xdr:colOff>590550</xdr:colOff>
      <xdr:row>22</xdr:row>
      <xdr:rowOff>142875</xdr:rowOff>
    </xdr:to>
    <xdr:sp macro="" textlink="">
      <xdr:nvSpPr>
        <xdr:cNvPr id="5" name="TextBox 4"/>
        <xdr:cNvSpPr txBox="1"/>
      </xdr:nvSpPr>
      <xdr:spPr>
        <a:xfrm>
          <a:off x="5543550" y="0"/>
          <a:ext cx="8629650" cy="6057900"/>
        </a:xfrm>
        <a:prstGeom prst="rect">
          <a:avLst/>
        </a:prstGeom>
        <a:solidFill>
          <a:srgbClr val="CCEC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l-GR" sz="2800" b="1"/>
            <a:t>ΟΡΙΖΟΝΤΙΑ</a:t>
          </a:r>
        </a:p>
        <a:p>
          <a:r>
            <a:rPr lang="el-GR" sz="2000" b="1"/>
            <a:t>1. Με</a:t>
          </a:r>
          <a:r>
            <a:rPr lang="el-GR" sz="2000" b="1" baseline="0"/>
            <a:t> αυτήν ξύζουμε το μολύβι μας.</a:t>
          </a:r>
        </a:p>
        <a:p>
          <a:r>
            <a:rPr lang="el-GR" sz="2000" b="1" baseline="0"/>
            <a:t>2. Το τρώμε στο χωνάκι.</a:t>
          </a:r>
        </a:p>
        <a:p>
          <a:r>
            <a:rPr lang="el-GR" sz="2000" b="1" baseline="0"/>
            <a:t>3. Μας φωτίζει. Μας ζεσταίνει.</a:t>
          </a:r>
        </a:p>
        <a:p>
          <a:r>
            <a:rPr lang="el-GR" sz="2000" b="1" baseline="0"/>
            <a:t>4. Το αντίθετο της νίκης.</a:t>
          </a:r>
        </a:p>
        <a:p>
          <a:r>
            <a:rPr lang="el-GR" sz="2000" b="1" baseline="0"/>
            <a:t>5. Μάθημα για τα παλιά χρόνια.</a:t>
          </a:r>
        </a:p>
        <a:p>
          <a:endParaRPr lang="el-GR" sz="2800" b="1" baseline="0"/>
        </a:p>
        <a:p>
          <a:r>
            <a:rPr lang="el-GR" sz="2800" b="1" baseline="0"/>
            <a:t>ΚΑΘΕΤΑ</a:t>
          </a:r>
        </a:p>
        <a:p>
          <a:r>
            <a:rPr lang="el-GR" sz="2000" b="1"/>
            <a:t>1. Ρολόι που μας βοηθά να ξυπνήσουμε.</a:t>
          </a:r>
          <a:endParaRPr lang="en-GB" sz="2000" b="1"/>
        </a:p>
      </xdr:txBody>
    </xdr:sp>
    <xdr:clientData/>
  </xdr:twoCellAnchor>
  <xdr:twoCellAnchor editAs="oneCell">
    <xdr:from>
      <xdr:col>39</xdr:col>
      <xdr:colOff>104775</xdr:colOff>
      <xdr:row>5</xdr:row>
      <xdr:rowOff>304800</xdr:rowOff>
    </xdr:from>
    <xdr:to>
      <xdr:col>49</xdr:col>
      <xdr:colOff>57149</xdr:colOff>
      <xdr:row>10</xdr:row>
      <xdr:rowOff>314325</xdr:rowOff>
    </xdr:to>
    <xdr:pic>
      <xdr:nvPicPr>
        <xdr:cNvPr id="6" name="il_fi" descr="%25CE%2595%25CF%2586%25CE%25B7%25CE%25BC%25CE%25B5%25CF%2581%25CE%25AF%25CE%25B4%25CE%25B1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72725" y="1304925"/>
          <a:ext cx="2047874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</xdr:colOff>
      <xdr:row>17</xdr:row>
      <xdr:rowOff>28574</xdr:rowOff>
    </xdr:from>
    <xdr:to>
      <xdr:col>32</xdr:col>
      <xdr:colOff>152401</xdr:colOff>
      <xdr:row>21</xdr:row>
      <xdr:rowOff>190499</xdr:rowOff>
    </xdr:to>
    <xdr:pic>
      <xdr:nvPicPr>
        <xdr:cNvPr id="18441" name="il_fi" descr="http://www.plus4u.gr/images/100/100002953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29551" y="4962524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123825</xdr:colOff>
      <xdr:row>17</xdr:row>
      <xdr:rowOff>66674</xdr:rowOff>
    </xdr:from>
    <xdr:to>
      <xdr:col>38</xdr:col>
      <xdr:colOff>47625</xdr:colOff>
      <xdr:row>21</xdr:row>
      <xdr:rowOff>180974</xdr:rowOff>
    </xdr:to>
    <xdr:pic>
      <xdr:nvPicPr>
        <xdr:cNvPr id="18442" name="il_fi" descr="http://www.pastrychef.gr/images/recipes/category_/recipes_599/thumbs/t1_icecream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53500" y="5000624"/>
          <a:ext cx="904875" cy="904875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95250</xdr:colOff>
      <xdr:row>17</xdr:row>
      <xdr:rowOff>190500</xdr:rowOff>
    </xdr:from>
    <xdr:to>
      <xdr:col>45</xdr:col>
      <xdr:colOff>98051</xdr:colOff>
      <xdr:row>21</xdr:row>
      <xdr:rowOff>57150</xdr:rowOff>
    </xdr:to>
    <xdr:pic>
      <xdr:nvPicPr>
        <xdr:cNvPr id="18443" name="il_fi" descr="http://www.newsfilter.gr/wp-content/uploads/2010/12/su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91850" y="5124450"/>
          <a:ext cx="631451" cy="657225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123825</xdr:colOff>
      <xdr:row>13</xdr:row>
      <xdr:rowOff>69104</xdr:rowOff>
    </xdr:from>
    <xdr:to>
      <xdr:col>37</xdr:col>
      <xdr:colOff>76200</xdr:colOff>
      <xdr:row>16</xdr:row>
      <xdr:rowOff>57150</xdr:rowOff>
    </xdr:to>
    <xdr:pic>
      <xdr:nvPicPr>
        <xdr:cNvPr id="18444" name="il_fi" descr="http://4.bp.blogspot.com/_fpNxhGjQbLA/S4lI04Xy6RI/AAAAAAAAAhM/t3MEicq74lQ/s1600/027g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353425" y="3821954"/>
          <a:ext cx="1343025" cy="959596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161925</xdr:colOff>
      <xdr:row>12</xdr:row>
      <xdr:rowOff>295274</xdr:rowOff>
    </xdr:from>
    <xdr:to>
      <xdr:col>29</xdr:col>
      <xdr:colOff>163812</xdr:colOff>
      <xdr:row>16</xdr:row>
      <xdr:rowOff>133349</xdr:rowOff>
    </xdr:to>
    <xdr:pic>
      <xdr:nvPicPr>
        <xdr:cNvPr id="18445" name="il_fi" descr="http://www.nu-press.net/archives/15%E3%83%AC%E3%82%B9%E3%83%AA%E3%83%B3%E3%82%B030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91400" y="3724274"/>
          <a:ext cx="801987" cy="113347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171450</xdr:colOff>
      <xdr:row>12</xdr:row>
      <xdr:rowOff>247649</xdr:rowOff>
    </xdr:from>
    <xdr:to>
      <xdr:col>25</xdr:col>
      <xdr:colOff>18206</xdr:colOff>
      <xdr:row>16</xdr:row>
      <xdr:rowOff>123824</xdr:rowOff>
    </xdr:to>
    <xdr:pic>
      <xdr:nvPicPr>
        <xdr:cNvPr id="18446" name="il_fi" descr="http://1.bp.blogspot.com/_gBC4hzTKw8c/TGJyaZiT5_I/AAAAAAAAF4k/OgwSR3_mw0I/s1600/%CE%A3%CF%84%CE%B1+%CE%9D%CE%B5%CF%8C%CF%84%CE%B5%CF%81%CE%B1+%CE%A7%CF%81%CF%8C%CE%BD%CE%B9%CE%B1.JP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400800" y="3676649"/>
          <a:ext cx="846881" cy="117157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161926</xdr:colOff>
      <xdr:row>17</xdr:row>
      <xdr:rowOff>17028</xdr:rowOff>
    </xdr:from>
    <xdr:to>
      <xdr:col>27</xdr:col>
      <xdr:colOff>13166</xdr:colOff>
      <xdr:row>21</xdr:row>
      <xdr:rowOff>104774</xdr:rowOff>
    </xdr:to>
    <xdr:pic>
      <xdr:nvPicPr>
        <xdr:cNvPr id="18447" name="il_fi" descr="http://www.musicheaven.gr/html/modules/Blog/accounts/mprizas/121900066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91351" y="4950978"/>
          <a:ext cx="651340" cy="87832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171450</xdr:colOff>
      <xdr:row>16</xdr:row>
      <xdr:rowOff>185486</xdr:rowOff>
    </xdr:from>
    <xdr:to>
      <xdr:col>22</xdr:col>
      <xdr:colOff>38100</xdr:colOff>
      <xdr:row>22</xdr:row>
      <xdr:rowOff>47624</xdr:rowOff>
    </xdr:to>
    <xdr:pic>
      <xdr:nvPicPr>
        <xdr:cNvPr id="14" name="Picture 13" descr="http://www.heathersanimations.com/history/h23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715000" y="4909886"/>
          <a:ext cx="952500" cy="1052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28575</xdr:colOff>
      <xdr:row>13</xdr:row>
      <xdr:rowOff>142874</xdr:rowOff>
    </xdr:from>
    <xdr:to>
      <xdr:col>42</xdr:col>
      <xdr:colOff>166614</xdr:colOff>
      <xdr:row>15</xdr:row>
      <xdr:rowOff>323849</xdr:rowOff>
    </xdr:to>
    <xdr:pic>
      <xdr:nvPicPr>
        <xdr:cNvPr id="15" name="Picture 14" descr="http://www.heathersanimations.com/school/bus8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839325" y="3895724"/>
          <a:ext cx="122388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38</xdr:col>
      <xdr:colOff>295275</xdr:colOff>
      <xdr:row>16</xdr:row>
      <xdr:rowOff>85725</xdr:rowOff>
    </xdr:from>
    <xdr:to>
      <xdr:col>41</xdr:col>
      <xdr:colOff>180975</xdr:colOff>
      <xdr:row>21</xdr:row>
      <xdr:rowOff>104775</xdr:rowOff>
    </xdr:to>
    <xdr:pic>
      <xdr:nvPicPr>
        <xdr:cNvPr id="16" name="Picture 15" descr="http://www.amazing-animations.com/animations/men10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106025" y="4810125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39</xdr:col>
      <xdr:colOff>161925</xdr:colOff>
      <xdr:row>0</xdr:row>
      <xdr:rowOff>19050</xdr:rowOff>
    </xdr:from>
    <xdr:to>
      <xdr:col>49</xdr:col>
      <xdr:colOff>104775</xdr:colOff>
      <xdr:row>5</xdr:row>
      <xdr:rowOff>123825</xdr:rowOff>
    </xdr:to>
    <xdr:sp macro="" textlink="">
      <xdr:nvSpPr>
        <xdr:cNvPr id="17" name="Rounded Rectangular Callout 16">
          <a:hlinkClick xmlns:r="http://schemas.openxmlformats.org/officeDocument/2006/relationships" r:id="rId12"/>
        </xdr:cNvPr>
        <xdr:cNvSpPr/>
      </xdr:nvSpPr>
      <xdr:spPr>
        <a:xfrm>
          <a:off x="10429875" y="19050"/>
          <a:ext cx="2038350" cy="1104900"/>
        </a:xfrm>
        <a:prstGeom prst="wedgeRoundRectCallout">
          <a:avLst>
            <a:gd name="adj1" fmla="val -11132"/>
            <a:gd name="adj2" fmla="val 7112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2400"/>
            <a:t>Ελέγχω την ορθογραφία μου.</a:t>
          </a:r>
          <a:endParaRPr lang="en-GB" sz="2400"/>
        </a:p>
      </xdr:txBody>
    </xdr:sp>
    <xdr:clientData/>
  </xdr:twoCellAnchor>
  <xdr:twoCellAnchor>
    <xdr:from>
      <xdr:col>48</xdr:col>
      <xdr:colOff>66675</xdr:colOff>
      <xdr:row>7</xdr:row>
      <xdr:rowOff>161925</xdr:rowOff>
    </xdr:from>
    <xdr:to>
      <xdr:col>51</xdr:col>
      <xdr:colOff>0</xdr:colOff>
      <xdr:row>10</xdr:row>
      <xdr:rowOff>161925</xdr:rowOff>
    </xdr:to>
    <xdr:sp macro="" textlink="">
      <xdr:nvSpPr>
        <xdr:cNvPr id="18" name="Rectangular Callout 17"/>
        <xdr:cNvSpPr/>
      </xdr:nvSpPr>
      <xdr:spPr>
        <a:xfrm>
          <a:off x="12220575" y="1971675"/>
          <a:ext cx="1362075" cy="971550"/>
        </a:xfrm>
        <a:prstGeom prst="wedgeRectCallout">
          <a:avLst>
            <a:gd name="adj1" fmla="val -78204"/>
            <a:gd name="adj2" fmla="val -4611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l-GR" sz="1400">
              <a:solidFill>
                <a:sysClr val="windowText" lastClr="000000"/>
              </a:solidFill>
            </a:rPr>
            <a:t>Διάλεξε</a:t>
          </a:r>
          <a:r>
            <a:rPr lang="el-GR" sz="1400" baseline="0">
              <a:solidFill>
                <a:sysClr val="windowText" lastClr="000000"/>
              </a:solidFill>
            </a:rPr>
            <a:t>  μέσα από τις  εικόνες τη σωστή απάντηση</a:t>
          </a:r>
          <a:endParaRPr lang="en-GB" sz="14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A41"/>
  <sheetViews>
    <sheetView tabSelected="1" workbookViewId="0">
      <selection sqref="A1:XFD1048576"/>
    </sheetView>
  </sheetViews>
  <sheetFormatPr defaultRowHeight="15"/>
  <cols>
    <col min="1" max="1" width="3.140625" customWidth="1"/>
    <col min="2" max="2" width="3.42578125" customWidth="1"/>
    <col min="3" max="3" width="2" customWidth="1"/>
    <col min="4" max="14" width="5.140625" customWidth="1"/>
    <col min="15" max="15" width="2.5703125" customWidth="1"/>
    <col min="16" max="19" width="5.140625" customWidth="1"/>
    <col min="20" max="35" width="3" customWidth="1"/>
    <col min="36" max="37" width="2.85546875" customWidth="1"/>
    <col min="38" max="38" width="6.85546875" style="1" customWidth="1"/>
    <col min="39" max="48" width="3.140625" style="1" customWidth="1"/>
  </cols>
  <sheetData>
    <row r="1" spans="1:53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AZ2" s="34"/>
    </row>
    <row r="3" spans="1:5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3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3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BA5" s="1"/>
    </row>
    <row r="6" spans="1:53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BA6" s="1"/>
    </row>
    <row r="7" spans="1:53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34"/>
      <c r="BA7" s="1"/>
    </row>
    <row r="8" spans="1:53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IF(E8="","",IF(EXACT(E8,"Γ")=TRUE,"J","L"))</f>
        <v/>
      </c>
      <c r="U8" s="14" t="str">
        <f>IF(F8="","",IF(EXACT(F8,"Ι")=TRUE,"J","L"))</f>
        <v/>
      </c>
      <c r="V8" s="14" t="str">
        <f>IF(G8="","",IF(EXACT(G8,"Α")=TRUE,"J","L"))</f>
        <v/>
      </c>
      <c r="W8" s="14" t="str">
        <f>IF(H8="","",IF(EXACT(H8,"Γ")=TRUE,"J","L"))</f>
        <v/>
      </c>
      <c r="X8" s="14" t="str">
        <f>IF(I8="","",IF(EXACT(I8,"Ι")=TRUE,"J","L"))</f>
        <v/>
      </c>
      <c r="Y8" s="14" t="str">
        <f>IF(J8="","",IF(EXACT(J8,"Α")=TRUE,"J","L"))</f>
        <v/>
      </c>
      <c r="Z8" s="14" t="str">
        <f>IF(K8="","",IF(EXACT(K8,"Η")=TRUE,"J","L"))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IF(AJ8=6,"J","L")</f>
        <v>L</v>
      </c>
      <c r="AM8" s="19" t="str">
        <f>IF(E8="","",IF(EXACT(E8,"Γ")=TRUE,"J","L"))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</row>
    <row r="9" spans="1:53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IF(E9="","",IF(EXACT(E9,"Ε")=TRUE,"J","L"))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</row>
    <row r="10" spans="1:53" ht="26.25" customHeight="1" thickBot="1">
      <c r="A10" s="30"/>
      <c r="B10" s="30"/>
      <c r="C10" s="24"/>
      <c r="D10" s="2">
        <v>2</v>
      </c>
      <c r="E10" s="29"/>
      <c r="F10" s="29"/>
      <c r="G10" s="29"/>
      <c r="H10" s="5"/>
      <c r="I10" s="5"/>
      <c r="J10" s="5"/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IF(E10="","",IF(EXACT(E10,"Ω")=TRUE,"J","L"))</f>
        <v/>
      </c>
      <c r="U10" s="14" t="str">
        <f>IF(F10="","",IF(EXACT(F10,"Ρ")=TRUE,"J","L"))</f>
        <v/>
      </c>
      <c r="V10" s="14" t="str">
        <f>IF(G10="","",IF(EXACT(G10,"Α")=TRUE,"J","L"))</f>
        <v/>
      </c>
      <c r="W10" s="14" t="str">
        <f>IF(H10="","",IF(EXACT(H10,"Ν")=TRUE,"J","L"))</f>
        <v/>
      </c>
      <c r="X10" s="14" t="str">
        <f>IF(I10="","",IF(EXACT(I10,"Ι")=TRUE,"J","L"))</f>
        <v/>
      </c>
      <c r="Y10" s="14" t="str">
        <f>IF(J10="","",IF(EXACT(J10,"Α")=TRUE,"J","L"))</f>
        <v/>
      </c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0</v>
      </c>
      <c r="AK10" s="8" t="str">
        <f>IF(AJ10=3,"J","L")</f>
        <v>L</v>
      </c>
      <c r="AM10" s="20" t="str">
        <f>IF(E10="","",IF(EXACT(E10,"Ω")=TRUE,"J","L"))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</row>
    <row r="11" spans="1:53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IF(E11="","",IF(EXACT(E11,"Γ")=TRUE,"J","L"))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</row>
    <row r="12" spans="1:53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IF(E12="","",IF(EXACT(E12,"Ρ")=TRUE,"J","L"))</f>
        <v/>
      </c>
      <c r="U12" s="14" t="str">
        <f>IF(F12="","",IF(EXACT(F12,"Ο")=TRUE,"J","L"))</f>
        <v/>
      </c>
      <c r="V12" s="14" t="str">
        <f>IF(G12="","",IF(EXACT(G12,"Δ")=TRUE,"J","L"))</f>
        <v/>
      </c>
      <c r="W12" s="14" t="str">
        <f>IF(H12="","",IF(EXACT(H12,"Α")=TRUE,"J","L"))</f>
        <v/>
      </c>
      <c r="X12" s="14" t="str">
        <f>IF(I12="","",IF(EXACT(I12,"Κ")=TRUE,"J","L"))</f>
        <v/>
      </c>
      <c r="Y12" s="14" t="str">
        <f>IF(J12="","",IF(EXACT(J12,"Ι")=TRUE,"J","L"))</f>
        <v/>
      </c>
      <c r="Z12" s="14" t="str">
        <f>IF(K12="","",IF(EXACT(K12,"Ν")=TRUE,"J","L"))</f>
        <v/>
      </c>
      <c r="AA12" s="14" t="str">
        <f>IF(L12="","",IF(EXACT(L12,"Ο")=TRUE,"J","L"))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IF(AJ12=8,"J","L")</f>
        <v>L</v>
      </c>
      <c r="AM12" s="20" t="str">
        <f>IF(E12="","",IF(EXACT(E12,"Ρ")=TRUE,"J","L"))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</row>
    <row r="13" spans="1:53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IF(E13="","",IF(EXACT(E13,"Α")=TRUE,"J","L"))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</row>
    <row r="14" spans="1:53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IF(E14="","",IF(EXACT(E14,"Φ")=TRUE,"J","L"))</f>
        <v/>
      </c>
      <c r="U14" s="14" t="str">
        <f>IF(F14="","",IF(EXACT(F14,"Ο")=TRUE,"J","L"))</f>
        <v/>
      </c>
      <c r="V14" s="14" t="str">
        <f>IF(G14="","",IF(EXACT(G14,"Ρ")=TRUE,"J","L"))</f>
        <v/>
      </c>
      <c r="W14" s="14" t="str">
        <f>IF(H14="","",IF(EXACT(H14,"Ε")=TRUE,"J","L"))</f>
        <v/>
      </c>
      <c r="X14" s="14" t="str">
        <f>IF(I14="","",IF(EXACT(I14,"Μ")=TRUE,"J","L"))</f>
        <v/>
      </c>
      <c r="Y14" s="14" t="str">
        <f>IF(J14="","",IF(EXACT(J14,"Α")=TRUE,"J","L"))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IF(AJ14=6,"J","L")</f>
        <v>L</v>
      </c>
      <c r="AM14" s="20" t="str">
        <f>IF(E14="","",IF(EXACT(E14,"Φ")=TRUE,"J","L"))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</row>
    <row r="15" spans="1:53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IF(E15="","",IF(EXACT(E15,"Ι")=TRUE,"J","L"))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</row>
    <row r="16" spans="1:53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"/>
      <c r="O16" s="24"/>
      <c r="P16" s="2"/>
      <c r="Q16" s="30"/>
      <c r="R16" s="2"/>
      <c r="S16" s="17">
        <v>5</v>
      </c>
      <c r="T16" s="14" t="str">
        <f>IF(E16="","",IF(EXACT(E16,"Α")=TRUE,"J","L"))</f>
        <v/>
      </c>
      <c r="U16" s="14" t="str">
        <f>IF(F16="","",IF(EXACT(F16,"Σ")=TRUE,"J","L"))</f>
        <v/>
      </c>
      <c r="V16" s="14" t="str">
        <f>IF(G16="","",IF(EXACT(G16,"Τ")=TRUE,"J","L"))</f>
        <v/>
      </c>
      <c r="W16" s="14" t="str">
        <f>IF(H16="","",IF(EXACT(H16,"Υ")=TRUE,"J","L"))</f>
        <v/>
      </c>
      <c r="X16" s="14" t="str">
        <f>IF(I16="","",IF(EXACT(I16,"Ν")=TRUE,"J","L"))</f>
        <v/>
      </c>
      <c r="Y16" s="14" t="str">
        <f>IF(J16="","",IF(EXACT(J16,"Ο")=TRUE,"J","L"))</f>
        <v/>
      </c>
      <c r="Z16" s="14" t="str">
        <f>IF(K16="","",IF(EXACT(K16,"Μ")=TRUE,"J","L"))</f>
        <v/>
      </c>
      <c r="AA16" s="14" t="str">
        <f>IF(L16="","",IF(EXACT(L16,"Ι")=TRUE,"J","L"))</f>
        <v/>
      </c>
      <c r="AB16" s="14" t="str">
        <f>IF(M16="","",IF(EXACT(M16,"Α")=TRUE,"J","L"))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IF(E16="","",IF(EXACT(E16,"Α")=TRUE,"J","L"))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</row>
    <row r="17" spans="1:51" ht="26.25" customHeight="1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</row>
    <row r="18" spans="1:51" ht="12.75" customHeight="1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</row>
    <row r="19" spans="1:51" ht="26.25" customHeight="1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>
        <f>COUNTIF(AM19:AV19,"J")</f>
        <v>0</v>
      </c>
      <c r="AM19" s="12" t="str">
        <f>IF(AM18=9,"J","L")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</row>
    <row r="21" spans="1:5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>
        <v>6</v>
      </c>
      <c r="AL21" s="1" t="s">
        <v>12</v>
      </c>
    </row>
    <row r="22" spans="1:5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</row>
    <row r="23" spans="1:51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</row>
    <row r="24" spans="1:51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1" ht="24">
      <c r="D25" s="28"/>
      <c r="N25" s="34"/>
    </row>
    <row r="26" spans="1:51" ht="24.75">
      <c r="D26" s="27"/>
      <c r="E26" s="1"/>
      <c r="F26" s="1"/>
      <c r="G26" s="1"/>
    </row>
    <row r="27" spans="1:51" ht="24">
      <c r="D27" s="28"/>
      <c r="E27" s="28"/>
    </row>
    <row r="28" spans="1:51" ht="24">
      <c r="D28" s="28"/>
      <c r="E28" s="28"/>
    </row>
    <row r="29" spans="1:51" ht="24">
      <c r="D29" s="28"/>
    </row>
    <row r="30" spans="1:51" ht="24">
      <c r="D30" s="28"/>
    </row>
    <row r="31" spans="1:51" ht="24">
      <c r="D31" s="28"/>
    </row>
    <row r="32" spans="1:51" ht="24">
      <c r="D32" s="28"/>
    </row>
    <row r="33" spans="4:4" ht="24">
      <c r="D33" s="28"/>
    </row>
    <row r="34" spans="4:4" ht="24">
      <c r="D34" s="28"/>
    </row>
    <row r="35" spans="4:4" ht="24">
      <c r="D35" s="28"/>
    </row>
    <row r="36" spans="4:4" ht="24">
      <c r="D36" s="28"/>
    </row>
    <row r="37" spans="4:4" ht="24">
      <c r="D37" s="28"/>
    </row>
    <row r="38" spans="4:4" ht="24">
      <c r="D38" s="28"/>
    </row>
    <row r="39" spans="4:4" ht="24">
      <c r="D39" s="28"/>
    </row>
    <row r="40" spans="4:4" ht="24">
      <c r="D40" s="28"/>
    </row>
    <row r="41" spans="4:4" ht="24">
      <c r="D41" s="28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C45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5" width="5.140625" style="1" customWidth="1"/>
    <col min="16" max="16" width="2.5703125" style="1" customWidth="1"/>
    <col min="17" max="20" width="5.140625" style="1" customWidth="1"/>
    <col min="21" max="36" width="3" style="1" customWidth="1"/>
    <col min="37" max="38" width="2.85546875" style="1" customWidth="1"/>
    <col min="39" max="39" width="6.85546875" style="1" customWidth="1"/>
    <col min="40" max="49" width="3.140625" style="1" customWidth="1"/>
    <col min="50" max="16384" width="9.140625" style="1"/>
  </cols>
  <sheetData>
    <row r="1" spans="1:5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5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BA2" s="34"/>
    </row>
    <row r="3" spans="1:5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BA3" s="34"/>
    </row>
    <row r="4" spans="1:55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3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8" t="s">
        <v>7</v>
      </c>
      <c r="AL4" s="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/>
    </row>
    <row r="5" spans="1:55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0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 t="s">
        <v>8</v>
      </c>
      <c r="AL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/>
      <c r="BC5" s="34"/>
    </row>
    <row r="6" spans="1:55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"/>
      <c r="R6" s="30"/>
      <c r="S6" s="2"/>
      <c r="T6" s="10"/>
      <c r="U6" s="10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 t="s">
        <v>11</v>
      </c>
      <c r="AL6" s="8"/>
      <c r="AN6" s="8" t="s">
        <v>5</v>
      </c>
      <c r="AO6" s="8" t="s">
        <v>3</v>
      </c>
      <c r="AP6" s="8" t="s">
        <v>6</v>
      </c>
      <c r="AQ6" s="8" t="s">
        <v>1</v>
      </c>
      <c r="AR6" s="8" t="s">
        <v>2</v>
      </c>
      <c r="AS6" s="8" t="s">
        <v>3</v>
      </c>
      <c r="AT6" s="8"/>
      <c r="AU6" s="8"/>
      <c r="AV6" s="8"/>
      <c r="AW6" s="8"/>
      <c r="AX6" s="8"/>
      <c r="AY6" s="8"/>
      <c r="AZ6" s="8"/>
      <c r="BA6"/>
    </row>
    <row r="7" spans="1:55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4"/>
      <c r="Q7" s="2"/>
      <c r="R7" s="30"/>
      <c r="S7" s="2"/>
      <c r="T7" s="8" t="s">
        <v>4</v>
      </c>
      <c r="U7" s="10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 t="s">
        <v>10</v>
      </c>
      <c r="AL7" s="8"/>
      <c r="AN7" s="8">
        <v>1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/>
    </row>
    <row r="8" spans="1:55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3" t="s">
        <v>0</v>
      </c>
      <c r="M8" s="2"/>
      <c r="N8" s="2"/>
      <c r="O8" s="2"/>
      <c r="P8" s="26"/>
      <c r="Q8" s="5"/>
      <c r="R8" s="30"/>
      <c r="S8" s="5"/>
      <c r="T8" s="17">
        <v>1</v>
      </c>
      <c r="U8" s="14" t="str">
        <f>IF(E8="","",IF(EXACT(E8,"Φ")=TRUE,"J","L"))</f>
        <v/>
      </c>
      <c r="V8" s="14" t="str">
        <f>IF(F8="","",IF(EXACT(F8,"Ρ")=TRUE,"J","L"))</f>
        <v/>
      </c>
      <c r="W8" s="14" t="str">
        <f>IF(G8="","",IF(EXACT(G8,"Α")=TRUE,"J","L"))</f>
        <v/>
      </c>
      <c r="X8" s="14" t="str">
        <f>IF(H8="","",IF(EXACT(H8,"Ο")=TRUE,"J","L"))</f>
        <v/>
      </c>
      <c r="Y8" s="14" t="str">
        <f>IF(I8="","",IF(EXACT(I8,"Υ")=TRUE,"J","L"))</f>
        <v/>
      </c>
      <c r="Z8" s="14" t="str">
        <f>IF(J8="","",IF(EXACT(J8,"Λ")=TRUE,"J","L"))</f>
        <v/>
      </c>
      <c r="AA8" s="14" t="str">
        <f>IF(K8="","",IF(EXACT(K8,"Α")=TRUE,"J","L"))</f>
        <v/>
      </c>
      <c r="AB8" s="14" t="str">
        <f>IF(L8="","",IF(EXACT(L8,"Ρ")=TRUE,"J","L"))</f>
        <v/>
      </c>
      <c r="AC8" s="14" t="str">
        <f>IF(M8="","",IF(EXACT(M8,"Ε")=TRUE,"J","L"))</f>
        <v/>
      </c>
      <c r="AD8" s="14" t="str">
        <f>IF(N8="","",IF(EXACT(N8,"Μ")=TRUE,"J","L"))</f>
        <v/>
      </c>
      <c r="AE8" s="14" t="str">
        <f>IF(O8="","",IF(EXACT(O8,"Α")=TRUE,"J","L"))</f>
        <v/>
      </c>
      <c r="AF8" s="14" t="str">
        <f t="shared" ref="AF8:AH8" si="0">IF(Q8="","",IF(EXACT(Q8,"Ε")=TRUE,"J","L"))</f>
        <v/>
      </c>
      <c r="AG8" s="14" t="str">
        <f t="shared" si="0"/>
        <v/>
      </c>
      <c r="AH8" s="14" t="str">
        <f t="shared" si="0"/>
        <v/>
      </c>
      <c r="AI8" s="14"/>
      <c r="AJ8" s="15"/>
      <c r="AK8" s="8">
        <f>COUNTIF(U8:AE8,"J")</f>
        <v>0</v>
      </c>
      <c r="AL8" s="8" t="str">
        <f>IF(AK8=7,"J","L")</f>
        <v>L</v>
      </c>
      <c r="AN8" s="19" t="str">
        <f>IF(E8="","",IF(EXACT(E8,"Φ")=TRUE,"J","L"))</f>
        <v/>
      </c>
      <c r="AO8" s="19"/>
      <c r="AP8" s="19"/>
      <c r="AQ8" s="19"/>
      <c r="AR8" s="19"/>
      <c r="AS8" s="19"/>
      <c r="AT8" s="19"/>
      <c r="AU8" s="19"/>
      <c r="AV8" s="19"/>
      <c r="AW8" s="19"/>
      <c r="AX8" s="8"/>
      <c r="AY8" s="8"/>
      <c r="AZ8" s="8"/>
      <c r="BA8"/>
    </row>
    <row r="9" spans="1:55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26"/>
      <c r="Q9" s="5"/>
      <c r="R9" s="30"/>
      <c r="S9" s="5"/>
      <c r="T9" s="17"/>
      <c r="U9" s="13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5"/>
      <c r="AK9" s="8"/>
      <c r="AL9" s="8"/>
      <c r="AN9" s="19" t="str">
        <f>IF(E9="","",IF(EXACT(E9,"Α")=TRUE,"J","L"))</f>
        <v/>
      </c>
      <c r="AO9" s="20"/>
      <c r="AP9" s="20"/>
      <c r="AQ9" s="20"/>
      <c r="AR9" s="20"/>
      <c r="AS9" s="20"/>
      <c r="AT9" s="20"/>
      <c r="AU9" s="20"/>
      <c r="AV9" s="20"/>
      <c r="AW9" s="20"/>
      <c r="AX9" s="8"/>
      <c r="AY9" s="8"/>
      <c r="AZ9" s="8"/>
      <c r="BA9" s="34"/>
    </row>
    <row r="10" spans="1:55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5"/>
      <c r="L10" s="5"/>
      <c r="M10" s="5"/>
      <c r="N10" s="5"/>
      <c r="O10" s="5"/>
      <c r="P10" s="26"/>
      <c r="Q10" s="5"/>
      <c r="R10" s="30"/>
      <c r="S10" s="5"/>
      <c r="T10" s="17">
        <v>2</v>
      </c>
      <c r="U10" s="14" t="str">
        <f>IF(E10="","",IF(EXACT(E10,"Ρ")=TRUE,"J","L"))</f>
        <v/>
      </c>
      <c r="V10" s="14" t="str">
        <f>IF(F10="","",IF(EXACT(F10,"Α")=TRUE,"J","L"))</f>
        <v/>
      </c>
      <c r="W10" s="14" t="str">
        <f>IF(G10="","",IF(EXACT(G10,"Φ")=TRUE,"J","L"))</f>
        <v/>
      </c>
      <c r="X10" s="14" t="str">
        <f>IF(H10="","",IF(EXACT(H10,"Τ")=TRUE,"J","L"))</f>
        <v/>
      </c>
      <c r="Y10" s="14" t="str">
        <f>IF(I10="","",IF(EXACT(I10,"Η")=TRUE,"J","L"))</f>
        <v/>
      </c>
      <c r="Z10" s="14" t="str">
        <f>IF(J10="","",IF(EXACT(J10,"Σ")=TRUE,"J","L"))</f>
        <v/>
      </c>
      <c r="AA10" s="14" t="str">
        <f>IF(K10="","",IF(EXACT(K10,"Σ")=TRUE,"J","L"))</f>
        <v/>
      </c>
      <c r="AB10" s="14" t="str">
        <f>IF(L10="","",IF(EXACT(L10,"Η")=TRUE,"J","L"))</f>
        <v/>
      </c>
      <c r="AC10" s="14"/>
      <c r="AD10" s="14"/>
      <c r="AE10" s="14"/>
      <c r="AF10" s="14"/>
      <c r="AG10" s="14"/>
      <c r="AH10" s="14"/>
      <c r="AI10" s="14"/>
      <c r="AJ10" s="15"/>
      <c r="AK10" s="8">
        <f>COUNTIF(U10:AB10,"J")</f>
        <v>0</v>
      </c>
      <c r="AL10" s="8" t="str">
        <f>IF(AK10=6,"J","L")</f>
        <v>L</v>
      </c>
      <c r="AN10" s="20" t="str">
        <f>IF(E10="","",IF(EXACT(E10,"Ρ")=TRUE,"J","L"))</f>
        <v/>
      </c>
      <c r="AO10" s="20"/>
      <c r="AP10" s="20"/>
      <c r="AQ10" s="20"/>
      <c r="AR10" s="20"/>
      <c r="AS10" s="20"/>
      <c r="AT10" s="20"/>
      <c r="AU10" s="20"/>
      <c r="AV10" s="20"/>
      <c r="AW10" s="20"/>
      <c r="AX10" s="8"/>
      <c r="AY10" s="8"/>
      <c r="AZ10" s="8"/>
      <c r="BA10"/>
    </row>
    <row r="11" spans="1:55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26"/>
      <c r="Q11" s="5"/>
      <c r="R11" s="30"/>
      <c r="S11" s="5"/>
      <c r="T11" s="17"/>
      <c r="U11" s="13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5"/>
      <c r="AK11" s="8"/>
      <c r="AL11" s="8"/>
      <c r="AN11" s="20" t="str">
        <f>IF(E11="","",IF(EXACT(E11,"Μ")=TRUE,"J","L"))</f>
        <v/>
      </c>
      <c r="AO11" s="20"/>
      <c r="AP11" s="20"/>
      <c r="AQ11" s="20"/>
      <c r="AR11" s="20"/>
      <c r="AS11" s="20"/>
      <c r="AT11" s="20"/>
      <c r="AU11" s="20"/>
      <c r="AV11" s="20"/>
      <c r="AW11" s="20"/>
      <c r="AX11" s="8"/>
      <c r="AY11" s="8"/>
      <c r="AZ11" s="8"/>
      <c r="BA11"/>
    </row>
    <row r="12" spans="1:55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5"/>
      <c r="K12" s="5"/>
      <c r="L12" s="5"/>
      <c r="M12" s="5"/>
      <c r="N12" s="5"/>
      <c r="O12" s="5"/>
      <c r="P12" s="26"/>
      <c r="Q12" s="5"/>
      <c r="R12" s="30"/>
      <c r="S12" s="5"/>
      <c r="T12" s="17">
        <v>3</v>
      </c>
      <c r="U12" s="14" t="str">
        <f>IF(E12="","",IF(EXACT(E12,"Α")=TRUE,"J","L"))</f>
        <v/>
      </c>
      <c r="V12" s="14" t="str">
        <f>IF(F12="","",IF(EXACT(F12,"Σ")=TRUE,"J","L"))</f>
        <v/>
      </c>
      <c r="W12" s="14" t="str">
        <f>IF(G12="","",IF(EXACT(G12,"Π")=TRUE,"J","L"))</f>
        <v/>
      </c>
      <c r="X12" s="14" t="str">
        <f>IF(H12="","",IF(EXACT(H12,"Ρ")=TRUE,"J","L"))</f>
        <v/>
      </c>
      <c r="Y12" s="14" t="str">
        <f>IF(I12="","",IF(EXACT(I12,"Ο")=TRUE,"J","L"))</f>
        <v/>
      </c>
      <c r="Z12" s="14" t="str">
        <f>IF(J12="","",IF(EXACT(J12,"Δ")=TRUE,"J","L"))</f>
        <v/>
      </c>
      <c r="AA12" s="14" t="str">
        <f>IF(K12="","",IF(EXACT(K12,"Ι")=TRUE,"J","L"))</f>
        <v/>
      </c>
      <c r="AB12" s="14" t="str">
        <f>IF(L12="","",IF(EXACT(L12,"Ο")=TRUE,"J","L"))</f>
        <v/>
      </c>
      <c r="AC12" s="14" t="str">
        <f>IF(M12="","",IF(EXACT(M12,"Ι")=TRUE,"J","L"))</f>
        <v/>
      </c>
      <c r="AD12" s="14"/>
      <c r="AE12" s="14"/>
      <c r="AF12" s="14"/>
      <c r="AG12" s="14"/>
      <c r="AH12" s="14"/>
      <c r="AI12" s="14"/>
      <c r="AJ12" s="15"/>
      <c r="AK12" s="8">
        <f>COUNTIF(U12:AC12,"J")</f>
        <v>0</v>
      </c>
      <c r="AL12" s="8" t="str">
        <f>IF(AK12=5,"J","L")</f>
        <v>L</v>
      </c>
      <c r="AN12" s="20" t="str">
        <f>IF(E12="","",IF(EXACT(E12,"Α")=TRUE,"J","L"))</f>
        <v/>
      </c>
      <c r="AO12" s="20"/>
      <c r="AP12" s="20"/>
      <c r="AQ12" s="20"/>
      <c r="AR12" s="20"/>
      <c r="AS12" s="20"/>
      <c r="AT12" s="20"/>
      <c r="AU12" s="20"/>
      <c r="AV12" s="20"/>
      <c r="AW12" s="20"/>
      <c r="AX12" s="8"/>
      <c r="AY12" s="8"/>
      <c r="AZ12" s="8"/>
      <c r="BA12"/>
    </row>
    <row r="13" spans="1:55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4"/>
      <c r="Q13" s="2"/>
      <c r="R13" s="30"/>
      <c r="S13" s="2"/>
      <c r="T13" s="18"/>
      <c r="U13" s="16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5"/>
      <c r="AK13" s="8"/>
      <c r="AL13" s="8"/>
      <c r="AN13" s="20" t="str">
        <f>IF(E13="","",IF(EXACT(E13,"Κ")=TRUE,"J","L"))</f>
        <v/>
      </c>
      <c r="AO13" s="20"/>
      <c r="AP13" s="20"/>
      <c r="AQ13" s="20"/>
      <c r="AR13" s="20"/>
      <c r="AS13" s="20"/>
      <c r="AT13" s="20"/>
      <c r="AU13" s="20"/>
      <c r="AV13" s="20"/>
      <c r="AW13" s="20"/>
      <c r="AX13" s="8"/>
      <c r="AY13" s="8"/>
      <c r="AZ13" s="8"/>
      <c r="BA13"/>
    </row>
    <row r="14" spans="1:55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35"/>
      <c r="J14" s="35"/>
      <c r="K14" s="35"/>
      <c r="L14" s="35"/>
      <c r="M14" s="35"/>
      <c r="N14" s="35"/>
      <c r="O14" s="2"/>
      <c r="P14" s="24"/>
      <c r="Q14" s="2"/>
      <c r="R14" s="30"/>
      <c r="S14" s="2"/>
      <c r="T14" s="18">
        <v>4</v>
      </c>
      <c r="U14" s="14" t="str">
        <f>IF(E14="","",IF(EXACT(E14,"Ο")=TRUE,"J","L"))</f>
        <v/>
      </c>
      <c r="V14" s="14" t="str">
        <f>IF(F14="","",IF(EXACT(F14,"Π")=TRUE,"J","L"))</f>
        <v/>
      </c>
      <c r="W14" s="14" t="str">
        <f>IF(G14="","",IF(EXACT(G14,"Λ")=TRUE,"J","L"))</f>
        <v/>
      </c>
      <c r="X14" s="14" t="str">
        <f>IF(H14="","",IF(EXACT(H14,"Α")=TRUE,"J","L"))</f>
        <v/>
      </c>
      <c r="Y14" s="14" t="str">
        <f>IF(I14="","",IF(EXACT(I14,"Α")=TRUE,"J","L"))</f>
        <v/>
      </c>
      <c r="Z14" s="14" t="str">
        <f>IF(J14="","",IF(EXACT(J14,"Σ")=TRUE,"J","L"))</f>
        <v/>
      </c>
      <c r="AA14" s="14" t="str">
        <f>IF(K14="","",IF(EXACT(K14,"Μ")=TRUE,"J","L"))</f>
        <v/>
      </c>
      <c r="AB14" s="14" t="str">
        <f>IF(L14="","",IF(EXACT(L14,"Ο")=TRUE,"J","L"))</f>
        <v/>
      </c>
      <c r="AC14" s="14" t="str">
        <f>IF(M14="","",IF(EXACT(M14,"Σ")=TRUE,"J","L"))</f>
        <v/>
      </c>
      <c r="AD14" s="14"/>
      <c r="AE14" s="14"/>
      <c r="AF14" s="14"/>
      <c r="AG14" s="14"/>
      <c r="AH14" s="14"/>
      <c r="AI14" s="14"/>
      <c r="AJ14" s="15"/>
      <c r="AK14" s="8">
        <f>COUNTIF(U14:AB14,"J")</f>
        <v>0</v>
      </c>
      <c r="AL14" s="8" t="str">
        <f>IF(AK14=4,"J","L")</f>
        <v>L</v>
      </c>
      <c r="AN14" s="20" t="str">
        <f>IF(E14="","",IF(EXACT(E14,"Ο")=TRUE,"J","L"))</f>
        <v/>
      </c>
      <c r="AO14" s="20"/>
      <c r="AP14" s="20"/>
      <c r="AQ14" s="20"/>
      <c r="AR14" s="20"/>
      <c r="AS14" s="20"/>
      <c r="AT14" s="20"/>
      <c r="AU14" s="20"/>
      <c r="AV14" s="20"/>
      <c r="AW14" s="20"/>
      <c r="AX14" s="8"/>
      <c r="AY14" s="8"/>
      <c r="AZ14" s="8"/>
      <c r="BA14"/>
    </row>
    <row r="15" spans="1:55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4"/>
      <c r="Q15" s="2"/>
      <c r="R15" s="30"/>
      <c r="S15" s="2"/>
      <c r="T15" s="1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5"/>
      <c r="AK15" s="8"/>
      <c r="AL15" s="8"/>
      <c r="AN15" s="20" t="str">
        <f>IF(E15="","",IF(EXACT(E15,"Π")=TRUE,"J","L"))</f>
        <v/>
      </c>
      <c r="AO15" s="20"/>
      <c r="AP15" s="20"/>
      <c r="AQ15" s="20"/>
      <c r="AR15" s="20"/>
      <c r="AS15" s="20"/>
      <c r="AT15" s="20"/>
      <c r="AU15" s="20"/>
      <c r="AV15" s="20"/>
      <c r="AW15" s="20"/>
      <c r="AX15" s="8"/>
      <c r="AY15" s="8"/>
      <c r="AZ15" s="8"/>
      <c r="BA15"/>
    </row>
    <row r="16" spans="1:55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"/>
      <c r="J16" s="2"/>
      <c r="K16" s="2"/>
      <c r="L16" s="2"/>
      <c r="M16" s="2"/>
      <c r="N16" s="2"/>
      <c r="O16" s="2"/>
      <c r="P16" s="24"/>
      <c r="Q16" s="2"/>
      <c r="R16" s="30"/>
      <c r="S16" s="2"/>
      <c r="T16" s="17">
        <v>5</v>
      </c>
      <c r="U16" s="14" t="str">
        <f>IF(E16="","",IF(EXACT(E16,"Ο")=TRUE,"J","L"))</f>
        <v/>
      </c>
      <c r="V16" s="14" t="str">
        <f>IF(F16="","",IF(EXACT(F16,"Υ")=TRUE,"J","L"))</f>
        <v/>
      </c>
      <c r="W16" s="14" t="str">
        <f>IF(G16="","",IF(EXACT(G16,"Ρ")=TRUE,"J","L"))</f>
        <v/>
      </c>
      <c r="X16" s="14" t="str">
        <f>IF(H16="","",IF(EXACT(H16,"Α")=TRUE,"J","L"))</f>
        <v/>
      </c>
      <c r="Y16" s="14" t="str">
        <f>IF(I16="","",IF(EXACT(I16,"Ο")=TRUE,"J","L"))</f>
        <v/>
      </c>
      <c r="Z16" s="14" t="str">
        <f>IF(J16="","",IF(EXACT(J16,"Σ")=TRUE,"J","L"))</f>
        <v/>
      </c>
      <c r="AA16" s="14" t="str">
        <f>IF(K16="","",IF(EXACT(K16,"Σ")=TRUE,"J","L"))</f>
        <v/>
      </c>
      <c r="AB16" s="14" t="str">
        <f>IF(L16="","",IF(EXACT(L16,"Α")=TRUE,"J","L"))</f>
        <v/>
      </c>
      <c r="AC16" s="14" t="str">
        <f>IF(M16="","",IF(EXACT(M16,"Σ")=TRUE,"J","L"))</f>
        <v/>
      </c>
      <c r="AD16" s="14"/>
      <c r="AE16" s="14"/>
      <c r="AF16" s="14"/>
      <c r="AG16" s="14"/>
      <c r="AH16" s="14"/>
      <c r="AI16" s="14"/>
      <c r="AJ16" s="15"/>
      <c r="AK16" s="8">
        <f>COUNTIF(U16:AB16,"J")</f>
        <v>0</v>
      </c>
      <c r="AL16" s="8" t="str">
        <f>IF(AK16=4,"J","L")</f>
        <v>L</v>
      </c>
      <c r="AN16" s="20" t="str">
        <f>IF(E16="","",IF(EXACT(E16,"Ο")=TRUE,"J","L"))</f>
        <v/>
      </c>
      <c r="AO16" s="20"/>
      <c r="AP16" s="20"/>
      <c r="AQ16" s="20"/>
      <c r="AR16" s="20"/>
      <c r="AS16" s="20"/>
      <c r="AT16" s="20"/>
      <c r="AU16" s="20"/>
      <c r="AV16" s="20"/>
      <c r="AW16" s="20"/>
      <c r="AX16" s="8"/>
      <c r="AY16" s="8"/>
      <c r="AZ16" s="8"/>
      <c r="BA16"/>
    </row>
    <row r="17" spans="1:53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"/>
      <c r="P17" s="24"/>
      <c r="Q17" s="2"/>
      <c r="R17" s="30"/>
      <c r="S17" s="2"/>
      <c r="T17" s="1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5"/>
      <c r="AK17" s="8"/>
      <c r="AL17" s="8"/>
      <c r="AN17" s="20" t="str">
        <f>IF(E17="","",IF(EXACT(E17,"Ι")=TRUE,"J","L"))</f>
        <v/>
      </c>
      <c r="AO17" s="20"/>
      <c r="AP17" s="20"/>
      <c r="AQ17" s="20"/>
      <c r="AR17" s="20"/>
      <c r="AS17" s="20"/>
      <c r="AT17" s="20"/>
      <c r="AU17" s="20"/>
      <c r="AV17" s="20"/>
      <c r="AW17" s="20"/>
      <c r="AX17" s="8"/>
      <c r="AY17" s="8"/>
      <c r="AZ17" s="8"/>
      <c r="BA17"/>
    </row>
    <row r="18" spans="1:53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"/>
      <c r="P18" s="24"/>
      <c r="Q18" s="2"/>
      <c r="R18" s="30"/>
      <c r="S18" s="2"/>
      <c r="T18" s="17">
        <v>6</v>
      </c>
      <c r="U18" s="14" t="str">
        <f>IF(E18="","",IF(EXACT(E18,"Ο")=TRUE,"J","L"))</f>
        <v/>
      </c>
      <c r="V18" s="14" t="str">
        <f>IF(F18="","",IF(EXACT(F18,"Ν")=TRUE,"J","L"))</f>
        <v/>
      </c>
      <c r="W18" s="14" t="str">
        <f>IF(G18="","",IF(EXACT(G18,"Ο")=TRUE,"J","L"))</f>
        <v/>
      </c>
      <c r="X18" s="14" t="str">
        <f>IF(H18="","",IF(EXACT(H18,"Μ")=TRUE,"J","L"))</f>
        <v/>
      </c>
      <c r="Y18" s="14" t="str">
        <f>IF(I18="","",IF(EXACT(I18,"Α")=TRUE,"J","L"))</f>
        <v/>
      </c>
      <c r="Z18" s="14" t="str">
        <f>IF(J18="","",IF(EXACT(J18,"Ζ")=TRUE,"J","L"))</f>
        <v/>
      </c>
      <c r="AA18" s="14" t="str">
        <f>IF(K18="","",IF(EXACT(K18,"Ο")=TRUE,"J","L"))</f>
        <v/>
      </c>
      <c r="AB18" s="14" t="str">
        <f>IF(L18="","",IF(EXACT(L18,"Μ")=TRUE,"J","L"))</f>
        <v/>
      </c>
      <c r="AC18" s="14" t="str">
        <f>IF(M18="","",IF(EXACT(M18,"Α")=TRUE,"J","L"))</f>
        <v/>
      </c>
      <c r="AD18" s="14" t="str">
        <f>IF(N18="","",IF(EXACT(N18,"Ι")=TRUE,"J","L"))</f>
        <v/>
      </c>
      <c r="AE18" s="14" t="str">
        <f>IF(O18="","",IF(EXACT(O18,"Σ")=TRUE,"J","L"))</f>
        <v/>
      </c>
      <c r="AF18" s="14"/>
      <c r="AG18" s="14"/>
      <c r="AH18" s="14"/>
      <c r="AI18" s="14"/>
      <c r="AJ18" s="15"/>
      <c r="AK18" s="8">
        <f>COUNTIF(U18:AE18,"J")</f>
        <v>0</v>
      </c>
      <c r="AL18" s="8" t="str">
        <f>IF(AK18=10,"J","L")</f>
        <v>L</v>
      </c>
      <c r="AN18" s="20" t="str">
        <f>IF(E18="","",IF(EXACT(E18,"Ο")=TRUE,"J","L"))</f>
        <v/>
      </c>
      <c r="AO18" s="20"/>
      <c r="AP18" s="20"/>
      <c r="AQ18" s="20"/>
      <c r="AR18" s="20"/>
      <c r="AS18" s="20"/>
      <c r="AT18" s="20"/>
      <c r="AU18" s="20"/>
      <c r="AV18" s="20"/>
      <c r="AW18" s="20"/>
      <c r="AX18" s="8"/>
      <c r="AY18" s="8"/>
      <c r="AZ18" s="8"/>
      <c r="BA18"/>
    </row>
    <row r="19" spans="1:53" ht="25.5" thickBot="1">
      <c r="A19" s="30"/>
      <c r="B19" s="30"/>
      <c r="C19" s="24"/>
      <c r="D19" s="2"/>
      <c r="E19" s="29"/>
      <c r="F19" s="35"/>
      <c r="G19" s="35"/>
      <c r="H19" s="35"/>
      <c r="I19" s="35"/>
      <c r="J19" s="35"/>
      <c r="K19" s="35"/>
      <c r="L19" s="35"/>
      <c r="M19" s="35"/>
      <c r="N19" s="35"/>
      <c r="O19" s="2"/>
      <c r="P19" s="24"/>
      <c r="Q19" s="2"/>
      <c r="R19" s="30"/>
      <c r="S19" s="2"/>
      <c r="T19" s="17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5"/>
      <c r="AK19" s="8"/>
      <c r="AL19" s="8"/>
      <c r="AN19" s="21" t="str">
        <f>IF(E19="","",IF(EXACT(E19,"Σ")=TRUE,"J","L"))</f>
        <v/>
      </c>
      <c r="AO19" s="21"/>
      <c r="AP19" s="21"/>
      <c r="AQ19" s="21"/>
      <c r="AR19" s="21"/>
      <c r="AS19" s="21"/>
      <c r="AT19" s="21"/>
      <c r="AU19" s="21"/>
      <c r="AV19" s="21"/>
      <c r="AW19" s="21"/>
      <c r="AX19" s="8"/>
      <c r="AY19" s="8"/>
      <c r="AZ19" s="8"/>
      <c r="BA19"/>
    </row>
    <row r="20" spans="1:53" ht="15.75">
      <c r="A20" s="30"/>
      <c r="B20" s="30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"/>
      <c r="R20" s="30"/>
      <c r="S20" s="2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">
        <f>COUNTIF(AL8:AL18,"J")</f>
        <v>0</v>
      </c>
      <c r="AN20" s="11">
        <f>COUNTIF(AN8:AN17,"J")</f>
        <v>0</v>
      </c>
      <c r="AO20" s="11"/>
      <c r="AP20" s="8"/>
      <c r="AQ20" s="8"/>
      <c r="AR20" s="8"/>
      <c r="AS20" s="8"/>
      <c r="AT20" s="8"/>
      <c r="AU20" s="8"/>
      <c r="AV20" s="8"/>
      <c r="AW20" s="8"/>
      <c r="AX20" s="8" t="s">
        <v>9</v>
      </c>
      <c r="AY20" s="8"/>
      <c r="AZ20" s="8"/>
      <c r="BA20"/>
    </row>
    <row r="21" spans="1:53" ht="16.5" thickBot="1">
      <c r="A21" s="30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30"/>
      <c r="S21" s="2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">
        <f>COUNTIF(AN21:AW21,"J")</f>
        <v>0</v>
      </c>
      <c r="AN21" s="12" t="str">
        <f>IF(AN20=10,"J","L")</f>
        <v>L</v>
      </c>
      <c r="AO21" s="12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/>
    </row>
    <row r="22" spans="1:5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AL22" s="6">
        <f>AL20+AL21</f>
        <v>0</v>
      </c>
      <c r="BA22"/>
    </row>
    <row r="23" spans="1:53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AL23" s="1">
        <v>7</v>
      </c>
      <c r="AM23" s="1" t="s">
        <v>12</v>
      </c>
      <c r="BA23"/>
    </row>
    <row r="24" spans="1:53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AL24" s="23" t="str">
        <f>IF(AL22=AL23,"J","L")</f>
        <v>L</v>
      </c>
      <c r="BA24"/>
    </row>
    <row r="25" spans="1:53" ht="31.5">
      <c r="A25" s="30"/>
      <c r="B25" s="32" t="str">
        <f>IF(AL24="J", "Συγχαρητήρια!!! Έλυσες σωστά το σταυρόλεξο.","")</f>
        <v/>
      </c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/>
    </row>
    <row r="26" spans="1:53" ht="24">
      <c r="A26" s="30"/>
      <c r="B26" s="30"/>
      <c r="C26" s="30"/>
      <c r="D26" s="33"/>
      <c r="E26" s="3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/>
    </row>
    <row r="27" spans="1:53" ht="24">
      <c r="D27" s="28"/>
      <c r="T27" s="34"/>
      <c r="V27" s="34"/>
      <c r="W27" s="34"/>
      <c r="X27" s="40"/>
      <c r="Z27" s="34"/>
      <c r="BA27"/>
    </row>
    <row r="28" spans="1:53" ht="24.75">
      <c r="D28" s="27"/>
      <c r="T28"/>
      <c r="V28"/>
      <c r="W28"/>
      <c r="Z28"/>
      <c r="BA28"/>
    </row>
    <row r="29" spans="1:53" ht="24">
      <c r="D29" s="28"/>
      <c r="E29" s="28"/>
      <c r="T29"/>
      <c r="V29"/>
      <c r="W29"/>
      <c r="Z29"/>
      <c r="BA29"/>
    </row>
    <row r="30" spans="1:53" ht="24">
      <c r="D30" s="28"/>
      <c r="E30" s="28"/>
      <c r="T30"/>
      <c r="V30"/>
      <c r="W30"/>
      <c r="Z30"/>
      <c r="BA30"/>
    </row>
    <row r="31" spans="1:53" ht="24">
      <c r="D31" s="28"/>
      <c r="T31"/>
      <c r="V31"/>
      <c r="W31"/>
      <c r="Z31"/>
      <c r="BA31"/>
    </row>
    <row r="32" spans="1:53" ht="24">
      <c r="D32" s="28"/>
      <c r="T32"/>
      <c r="V32"/>
      <c r="W32"/>
      <c r="Z32"/>
      <c r="BA32"/>
    </row>
    <row r="33" spans="4:53" ht="24">
      <c r="D33" s="28"/>
      <c r="T33"/>
      <c r="V33"/>
      <c r="W33"/>
      <c r="Z33"/>
      <c r="BA33"/>
    </row>
    <row r="34" spans="4:53" ht="24">
      <c r="D34" s="28"/>
      <c r="T34"/>
      <c r="V34"/>
      <c r="W34"/>
      <c r="Z34"/>
      <c r="BA34"/>
    </row>
    <row r="35" spans="4:53" ht="24">
      <c r="D35" s="28"/>
      <c r="T35"/>
      <c r="V35"/>
      <c r="W35"/>
      <c r="Z35"/>
      <c r="BA35"/>
    </row>
    <row r="36" spans="4:53" ht="24">
      <c r="D36" s="28"/>
      <c r="T36"/>
      <c r="V36"/>
      <c r="W36"/>
      <c r="Z36"/>
      <c r="BA36"/>
    </row>
    <row r="37" spans="4:53" ht="24">
      <c r="D37" s="28"/>
      <c r="T37"/>
      <c r="V37"/>
      <c r="W37"/>
      <c r="Z37"/>
    </row>
    <row r="38" spans="4:53" ht="24">
      <c r="D38" s="28"/>
      <c r="T38"/>
      <c r="V38"/>
      <c r="W38"/>
      <c r="Z38"/>
    </row>
    <row r="39" spans="4:53" ht="24">
      <c r="D39" s="28"/>
      <c r="T39"/>
      <c r="V39"/>
      <c r="W39"/>
      <c r="Z39"/>
    </row>
    <row r="40" spans="4:53" ht="24">
      <c r="D40" s="28"/>
      <c r="T40"/>
      <c r="V40"/>
      <c r="W40"/>
      <c r="Z40"/>
    </row>
    <row r="41" spans="4:53" ht="24">
      <c r="D41" s="28"/>
      <c r="V41"/>
      <c r="W41"/>
      <c r="Z41"/>
    </row>
    <row r="42" spans="4:53" ht="24">
      <c r="D42" s="28"/>
      <c r="V42"/>
      <c r="W42"/>
      <c r="Z42"/>
    </row>
    <row r="43" spans="4:53" ht="24">
      <c r="D43" s="28"/>
      <c r="V43"/>
      <c r="W43"/>
    </row>
    <row r="44" spans="4:53">
      <c r="V44"/>
    </row>
    <row r="45" spans="4:53">
      <c r="V45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56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AZ2" s="34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36"/>
      <c r="J8" s="36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IF(E8="","",IF(EXACT(E8,"Ρ")=TRUE,"J","L"))</f>
        <v/>
      </c>
      <c r="U8" s="14" t="str">
        <f>IF(F8="","",IF(EXACT(F8,"Υ")=TRUE,"J","L"))</f>
        <v/>
      </c>
      <c r="V8" s="14" t="str">
        <f>IF(G8="","",IF(EXACT(G8,"Ζ")=TRUE,"J","L"))</f>
        <v/>
      </c>
      <c r="W8" s="14" t="str">
        <f>IF(H8="","",IF(EXACT(H8,"Ι")=TRUE,"J","L"))</f>
        <v/>
      </c>
      <c r="X8" s="14" t="str">
        <f>IF(I8="","",IF(EXACT(I8,"Ν")=TRUE,"J","L"))</f>
        <v/>
      </c>
      <c r="Y8" s="14" t="str">
        <f>IF(J8="","",IF(EXACT(J8,"Α")=TRUE,"J","L"))</f>
        <v/>
      </c>
      <c r="Z8" s="14" t="str">
        <f>IF(K8="","",IF(EXACT(K8,"Η")=TRUE,"J","L"))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COUNTIF(T8:Y8,"J")</f>
        <v>0</v>
      </c>
      <c r="AK8" s="8" t="str">
        <f>IF(AJ8=4,"J","L")</f>
        <v>L</v>
      </c>
      <c r="AM8" s="19" t="str">
        <f>IF(E8="","",IF(EXACT(E8,"Ρ")=TRUE,"J","L"))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IF(E9="","",IF(EXACT(E9,"Ι")=TRUE,"J","L"))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36"/>
      <c r="J10" s="36"/>
      <c r="K10" s="36"/>
      <c r="L10" s="36"/>
      <c r="M10" s="36"/>
      <c r="N10" s="5"/>
      <c r="O10" s="26"/>
      <c r="P10" s="5"/>
      <c r="Q10" s="30"/>
      <c r="R10" s="5"/>
      <c r="S10" s="17">
        <v>2</v>
      </c>
      <c r="T10" s="14" t="str">
        <f>IF(E10="","",IF(EXACT(E10,"Ν")=TRUE,"J","L"))</f>
        <v/>
      </c>
      <c r="U10" s="14" t="str">
        <f>IF(F10="","",IF(EXACT(F10,"Η")=TRUE,"J","L"))</f>
        <v/>
      </c>
      <c r="V10" s="14" t="str">
        <f>IF(G10="","",IF(EXACT(G10,"Σ")=TRUE,"J","L"))</f>
        <v/>
      </c>
      <c r="W10" s="14" t="str">
        <f>IF(H10="","",IF(EXACT(H10,"Ι")=TRUE,"J","L"))</f>
        <v/>
      </c>
      <c r="X10" s="14" t="str">
        <f>IF(I10="","",IF(EXACT(I10,"Ο")=TRUE,"J","L"))</f>
        <v/>
      </c>
      <c r="Y10" s="14" t="str">
        <f>IF(J10="","",IF(EXACT(J10,"Υ")=TRUE,"J","L"))</f>
        <v/>
      </c>
      <c r="Z10" s="14" t="str">
        <f>IF(K10="","",IF(EXACT(K10,"Δ")=TRUE,"J","L"))</f>
        <v/>
      </c>
      <c r="AA10" s="14" t="str">
        <f>IF(L10="","",IF(EXACT(L10,"Ι")=TRUE,"J","L"))</f>
        <v/>
      </c>
      <c r="AB10" s="14" t="str">
        <f>IF(M10="","",IF(EXACT(M10,"Α")=TRUE,"J","L"))</f>
        <v/>
      </c>
      <c r="AC10" s="14"/>
      <c r="AD10" s="14"/>
      <c r="AE10" s="14"/>
      <c r="AF10" s="14"/>
      <c r="AG10" s="14"/>
      <c r="AH10" s="14"/>
      <c r="AI10" s="15"/>
      <c r="AJ10" s="8">
        <f>COUNTIF(T10:AB10,"J")</f>
        <v>0</v>
      </c>
      <c r="AK10" s="8" t="str">
        <f>IF(AJ10=4,"J","L")</f>
        <v>L</v>
      </c>
      <c r="AM10" s="20" t="str">
        <f>IF(E10="","",IF(EXACT(E10,"Ν")=TRUE,"J","L"))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IF(E11="","",IF(EXACT(E11,"Ο")=TRUE,"J","L"))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IF(E12="","",IF(EXACT(E12,"Κ")=TRUE,"J","L"))</f>
        <v/>
      </c>
      <c r="U12" s="14" t="str">
        <f>IF(F12="","",IF(EXACT(F12,"Ε")=TRUE,"J","L"))</f>
        <v/>
      </c>
      <c r="V12" s="14" t="str">
        <f>IF(G12="","",IF(EXACT(G12,"Ρ")=TRUE,"J","L"))</f>
        <v/>
      </c>
      <c r="W12" s="14" t="str">
        <f>IF(H12="","",IF(EXACT(H12,"Α")=TRUE,"J","L"))</f>
        <v/>
      </c>
      <c r="X12" s="14" t="str">
        <f>IF(I12="","",IF(EXACT(I12,"Σ")=TRUE,"J","L"))</f>
        <v/>
      </c>
      <c r="Y12" s="14" t="str">
        <f>IF(J12="","",IF(EXACT(J12,"Ι")=TRUE,"J","L"))</f>
        <v/>
      </c>
      <c r="Z12" s="14" t="str">
        <f>IF(K12="","",IF(EXACT(K12,"Α")=TRUE,"J","L"))</f>
        <v/>
      </c>
      <c r="AA12" s="14" t="str">
        <f>IF(L12="","",IF(EXACT(L12,"Σ")=TRUE,"J","L"))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IF(AJ12=7,"J","L")</f>
        <v>L</v>
      </c>
      <c r="AM12" s="20" t="str">
        <f>IF(E12="","",IF(EXACT(E12,"Κ")=TRUE,"J","L"))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IF(E13="","",IF(EXACT(E13,"Ε")=TRUE,"J","L"))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37"/>
      <c r="J14" s="37"/>
      <c r="K14" s="37"/>
      <c r="L14" s="37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IF(E14="","",IF(EXACT(E14,"Ρ")=TRUE,"J","L"))</f>
        <v/>
      </c>
      <c r="U14" s="14" t="str">
        <f>IF(F14="","",IF(EXACT(F14,"Ο")=TRUE,"J","L"))</f>
        <v/>
      </c>
      <c r="V14" s="14" t="str">
        <f>IF(G14="","",IF(EXACT(G14,"Δ")=TRUE,"J","L"))</f>
        <v/>
      </c>
      <c r="W14" s="14" t="str">
        <f>IF(H14="","",IF(EXACT(H14,"Ι")=TRUE,"J","L"))</f>
        <v/>
      </c>
      <c r="X14" s="14" t="str">
        <f>IF(I14="","",IF(EXACT(I14,"Ι")=TRUE,"J","L"))</f>
        <v/>
      </c>
      <c r="Y14" s="14" t="str">
        <f>IF(J14="","",IF(EXACT(J14,"Κ")=TRUE,"J","L"))</f>
        <v/>
      </c>
      <c r="Z14" s="14" t="str">
        <f>IF(K14="","",IF(EXACT(K14,"Ο")=TRUE,"J","L"))</f>
        <v/>
      </c>
      <c r="AA14" s="14" t="str">
        <f>IF(L14="","",IF(EXACT(L14,"Σ")=TRUE,"J","L"))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IF(AJ14=4,"J","L")</f>
        <v>L</v>
      </c>
      <c r="AM14" s="20" t="str">
        <f>IF(E14="","",IF(EXACT(E14,"Ρ")=TRUE,"J","L"))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IF(E15="","",IF(EXACT(E15,"Ο")=TRUE,"J","L"))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37"/>
      <c r="L16" s="37"/>
      <c r="M16" s="37"/>
      <c r="N16" s="2"/>
      <c r="O16" s="24"/>
      <c r="P16" s="2"/>
      <c r="Q16" s="30"/>
      <c r="R16" s="2"/>
      <c r="S16" s="17">
        <v>5</v>
      </c>
      <c r="T16" s="14" t="str">
        <f>IF(E16="","",IF(EXACT(E16,"Σ")=TRUE,"J","L"))</f>
        <v/>
      </c>
      <c r="U16" s="14" t="str">
        <f>IF(F16="","",IF(EXACT(F16,"Ι")=TRUE,"J","L"))</f>
        <v/>
      </c>
      <c r="V16" s="14" t="str">
        <f>IF(G16="","",IF(EXACT(G16,"Δ")=TRUE,"J","L"))</f>
        <v/>
      </c>
      <c r="W16" s="14" t="str">
        <f>IF(H16="","",IF(EXACT(H16,"Ε")=TRUE,"J","L"))</f>
        <v/>
      </c>
      <c r="X16" s="14" t="str">
        <f>IF(I16="","",IF(EXACT(I16,"Ρ")=TRUE,"J","L"))</f>
        <v/>
      </c>
      <c r="Y16" s="14" t="str">
        <f>IF(J16="","",IF(EXACT(J16,"Ο")=TRUE,"J","L"))</f>
        <v/>
      </c>
      <c r="Z16" s="14" t="str">
        <f>IF(K16="","",IF(EXACT(K16,"Α")=TRUE,"J","L"))</f>
        <v/>
      </c>
      <c r="AA16" s="14" t="str">
        <f>IF(L16="","",IF(EXACT(L16,"Ν")=TRUE,"J","L"))</f>
        <v/>
      </c>
      <c r="AB16" s="14" t="str">
        <f>IF(M16="","",IF(EXACT(M16,"Ο")=TRUE,"J","L"))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IF(AJ16=6,"J","L")</f>
        <v>L</v>
      </c>
      <c r="AM16" s="20" t="str">
        <f>IF(E16="","",IF(EXACT(E16,"Σ")=TRUE,"J","L"))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16.5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/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0</v>
      </c>
      <c r="AM18" s="11">
        <f>COUNTIF(AM8:AM17,"J")</f>
        <v>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0</v>
      </c>
      <c r="AM19" s="12" t="str">
        <f>IF(AM18=9,"J","L")</f>
        <v>L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0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L</v>
      </c>
      <c r="AZ22"/>
    </row>
    <row r="23" spans="1:52" ht="31.5">
      <c r="A23" s="30"/>
      <c r="B23" s="32" t="str">
        <f>IF(AK22="J",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S25" s="34"/>
      <c r="T25" s="34"/>
      <c r="W25"/>
      <c r="AZ25"/>
    </row>
    <row r="26" spans="1:52" ht="24.75">
      <c r="D26" s="27"/>
      <c r="S26"/>
      <c r="T26"/>
      <c r="U26" s="34"/>
      <c r="AF26" s="34"/>
    </row>
    <row r="27" spans="1:52" ht="24">
      <c r="D27" s="28"/>
      <c r="E27" s="28"/>
      <c r="S27" s="34"/>
      <c r="T27"/>
      <c r="U27"/>
      <c r="AF27"/>
    </row>
    <row r="28" spans="1:52" ht="24">
      <c r="D28" s="28"/>
      <c r="E28" s="28"/>
      <c r="S28"/>
      <c r="T28"/>
      <c r="U28"/>
      <c r="AF28"/>
    </row>
    <row r="29" spans="1:52" ht="24">
      <c r="D29" s="28"/>
      <c r="S29"/>
      <c r="T29"/>
      <c r="U29"/>
      <c r="AF29"/>
    </row>
    <row r="30" spans="1:52" ht="24">
      <c r="D30" s="28"/>
      <c r="S30"/>
      <c r="T30"/>
      <c r="U30"/>
      <c r="AF30"/>
    </row>
    <row r="31" spans="1:52" ht="24">
      <c r="D31" s="28"/>
      <c r="S31"/>
      <c r="T31"/>
      <c r="U31"/>
      <c r="AF31"/>
    </row>
    <row r="32" spans="1:52" ht="24">
      <c r="D32" s="28"/>
      <c r="S32"/>
      <c r="T32"/>
      <c r="U32"/>
      <c r="AF32"/>
    </row>
    <row r="33" spans="4:32" ht="24">
      <c r="D33" s="28"/>
      <c r="S33"/>
      <c r="T33"/>
      <c r="U33"/>
      <c r="AF33"/>
    </row>
    <row r="34" spans="4:32" ht="24">
      <c r="D34" s="28"/>
      <c r="S34"/>
      <c r="T34"/>
      <c r="U34"/>
      <c r="AF34"/>
    </row>
    <row r="35" spans="4:32" ht="24">
      <c r="D35" s="28"/>
      <c r="S35"/>
      <c r="T35"/>
      <c r="U35"/>
      <c r="AF35"/>
    </row>
    <row r="36" spans="4:32" ht="24">
      <c r="D36" s="28"/>
      <c r="S36"/>
      <c r="U36"/>
      <c r="AF36"/>
    </row>
    <row r="37" spans="4:32" ht="24">
      <c r="D37" s="28"/>
      <c r="S37"/>
      <c r="U37"/>
    </row>
    <row r="38" spans="4:32" ht="24">
      <c r="D38" s="28"/>
      <c r="S38"/>
      <c r="U38"/>
    </row>
    <row r="39" spans="4:32" ht="24">
      <c r="D39" s="28"/>
      <c r="S39"/>
      <c r="U39"/>
    </row>
    <row r="40" spans="4:32" ht="24">
      <c r="D40" s="28"/>
      <c r="S40"/>
      <c r="U40"/>
    </row>
    <row r="41" spans="4:32" ht="24">
      <c r="D41" s="28"/>
      <c r="S41"/>
    </row>
    <row r="42" spans="4:32">
      <c r="S42"/>
    </row>
    <row r="43" spans="4:32">
      <c r="S43"/>
    </row>
    <row r="44" spans="4:32">
      <c r="S44"/>
    </row>
    <row r="45" spans="4:32">
      <c r="S45"/>
    </row>
    <row r="46" spans="4:32">
      <c r="S46"/>
    </row>
    <row r="47" spans="4:32">
      <c r="S47"/>
    </row>
    <row r="48" spans="4:32">
      <c r="S48"/>
    </row>
    <row r="49" spans="19:19">
      <c r="S49"/>
    </row>
    <row r="50" spans="19:19">
      <c r="S50"/>
    </row>
    <row r="51" spans="19:19">
      <c r="S51"/>
    </row>
    <row r="52" spans="19:19">
      <c r="S52"/>
    </row>
    <row r="53" spans="19:19">
      <c r="S53"/>
    </row>
    <row r="54" spans="19:19">
      <c r="S54"/>
    </row>
    <row r="55" spans="19:19">
      <c r="S55"/>
    </row>
    <row r="56" spans="19:19">
      <c r="S56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54"/>
  <sheetViews>
    <sheetView topLeftCell="B4" workbookViewId="0">
      <selection activeCell="B4"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6" width="5.140625" style="1" customWidth="1"/>
    <col min="17" max="17" width="2.5703125" style="1" customWidth="1"/>
    <col min="18" max="21" width="5.140625" style="1" customWidth="1"/>
    <col min="22" max="37" width="3" style="1" customWidth="1"/>
    <col min="38" max="39" width="2.85546875" style="1" customWidth="1"/>
    <col min="40" max="40" width="6.85546875" style="1" customWidth="1"/>
    <col min="41" max="50" width="3.140625" style="1" customWidth="1"/>
    <col min="51" max="16384" width="9.140625" style="1"/>
  </cols>
  <sheetData>
    <row r="1" spans="1:54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</row>
    <row r="2" spans="1:54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1:54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54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30"/>
      <c r="T4" s="9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8" t="s">
        <v>7</v>
      </c>
      <c r="AM4" s="7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</row>
    <row r="5" spans="1:54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30"/>
      <c r="T5" s="9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 t="s">
        <v>8</v>
      </c>
      <c r="AM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34"/>
    </row>
    <row r="6" spans="1:54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4"/>
      <c r="S6" s="30"/>
      <c r="T6" s="2"/>
      <c r="U6" s="10"/>
      <c r="V6" s="10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 t="s">
        <v>11</v>
      </c>
      <c r="AM6" s="8"/>
      <c r="AO6" s="8" t="s">
        <v>5</v>
      </c>
      <c r="AP6" s="8" t="s">
        <v>3</v>
      </c>
      <c r="AQ6" s="8" t="s">
        <v>6</v>
      </c>
      <c r="AR6" s="8" t="s">
        <v>1</v>
      </c>
      <c r="AS6" s="8" t="s">
        <v>2</v>
      </c>
      <c r="AT6" s="8" t="s">
        <v>3</v>
      </c>
      <c r="AU6" s="8"/>
      <c r="AV6" s="8"/>
      <c r="AW6" s="8"/>
      <c r="AX6" s="8"/>
      <c r="AY6" s="8"/>
      <c r="AZ6" s="8"/>
      <c r="BA6" s="8"/>
      <c r="BB6"/>
    </row>
    <row r="7" spans="1:54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"/>
      <c r="Q7" s="24"/>
      <c r="R7" s="2"/>
      <c r="S7" s="30"/>
      <c r="T7" s="2"/>
      <c r="U7" s="8" t="s">
        <v>4</v>
      </c>
      <c r="V7" s="10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 t="s">
        <v>10</v>
      </c>
      <c r="AM7" s="8"/>
      <c r="AO7" s="8">
        <v>1</v>
      </c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/>
    </row>
    <row r="8" spans="1:54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5"/>
      <c r="M8" s="5"/>
      <c r="N8" s="5"/>
      <c r="O8" s="5"/>
      <c r="P8" s="5"/>
      <c r="Q8" s="26"/>
      <c r="R8" s="5"/>
      <c r="S8" s="30"/>
      <c r="T8" s="5"/>
      <c r="U8" s="17">
        <v>1</v>
      </c>
      <c r="V8" s="14" t="str">
        <f>IF(E8="","",IF(EXACT(E8,"Ε")=TRUE,"J","L"))</f>
        <v/>
      </c>
      <c r="W8" s="14" t="str">
        <f>IF(F8="","",IF(EXACT(F8,"Λ")=TRUE,"J","L"))</f>
        <v/>
      </c>
      <c r="X8" s="14" t="str">
        <f>IF(G8="","",IF(EXACT(G8,"Κ")=TRUE,"J","L"))</f>
        <v/>
      </c>
      <c r="Y8" s="14" t="str">
        <f>IF(H8="","",IF(EXACT(H8,"Η")=TRUE,"J","L"))</f>
        <v/>
      </c>
      <c r="Z8" s="14" t="str">
        <f>IF(I8="","",IF(EXACT(I8,"Θ")=TRUE,"J","L"))</f>
        <v/>
      </c>
      <c r="AA8" s="14" t="str">
        <f>IF(J8="","",IF(EXACT(J8,"Ρ")=TRUE,"J","L"))</f>
        <v/>
      </c>
      <c r="AB8" s="14" t="str">
        <f>IF(K8="","",IF(EXACT(K8,"Ο")=TRUE,"J","L"))</f>
        <v/>
      </c>
      <c r="AC8" s="14" t="str">
        <f>IF(L8="","",IF(EXACT(L8,"Ε")=TRUE,"J","L"))</f>
        <v/>
      </c>
      <c r="AD8" s="14" t="str">
        <f>IF(M8="","",IF(EXACT(M8,"Ε")=TRUE,"J","L"))</f>
        <v/>
      </c>
      <c r="AE8" s="14" t="str">
        <f t="shared" ref="AE8:AI8" si="0">IF(P8="","",IF(EXACT(P8,"Ε")=TRUE,"J","L"))</f>
        <v/>
      </c>
      <c r="AF8" s="14" t="str">
        <f t="shared" si="0"/>
        <v/>
      </c>
      <c r="AG8" s="14" t="str">
        <f t="shared" si="0"/>
        <v/>
      </c>
      <c r="AH8" s="14" t="str">
        <f t="shared" si="0"/>
        <v/>
      </c>
      <c r="AI8" s="14" t="str">
        <f t="shared" si="0"/>
        <v/>
      </c>
      <c r="AJ8" s="14"/>
      <c r="AK8" s="15"/>
      <c r="AL8" s="8">
        <f>COUNTIF(V8:AB8,"J")</f>
        <v>0</v>
      </c>
      <c r="AM8" s="8" t="str">
        <f>IF(AL8=7,"J","L")</f>
        <v>L</v>
      </c>
      <c r="AO8" s="19" t="str">
        <f>IF(E8="","",IF(EXACT(E8,"Ε")=TRUE,"J","L"))</f>
        <v/>
      </c>
      <c r="AP8" s="19"/>
      <c r="AQ8" s="19"/>
      <c r="AR8" s="19"/>
      <c r="AS8" s="19"/>
      <c r="AT8" s="19"/>
      <c r="AU8" s="19"/>
      <c r="AV8" s="19"/>
      <c r="AW8" s="19"/>
      <c r="AX8" s="19"/>
      <c r="AY8" s="8"/>
      <c r="AZ8" s="8"/>
      <c r="BA8" s="8"/>
      <c r="BB8" s="34"/>
    </row>
    <row r="9" spans="1:54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26"/>
      <c r="R9" s="5"/>
      <c r="S9" s="30"/>
      <c r="T9" s="5"/>
      <c r="U9" s="17"/>
      <c r="V9" s="13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5"/>
      <c r="AL9" s="8"/>
      <c r="AM9" s="8"/>
      <c r="AO9" s="19" t="str">
        <f>IF(E9="","",IF(EXACT(E9,"Φ")=TRUE,"J","L"))</f>
        <v/>
      </c>
      <c r="AP9" s="20"/>
      <c r="AQ9" s="20"/>
      <c r="AR9" s="20"/>
      <c r="AS9" s="20"/>
      <c r="AT9" s="20"/>
      <c r="AU9" s="20"/>
      <c r="AV9" s="20"/>
      <c r="AW9" s="20"/>
      <c r="AX9" s="20"/>
      <c r="AY9" s="8"/>
      <c r="AZ9" s="8"/>
      <c r="BA9" s="8"/>
      <c r="BB9" s="34"/>
    </row>
    <row r="10" spans="1:54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6"/>
      <c r="R10" s="5"/>
      <c r="S10" s="30"/>
      <c r="T10" s="5"/>
      <c r="U10" s="17">
        <v>2</v>
      </c>
      <c r="V10" s="14" t="str">
        <f>IF(E10="","",IF(EXACT(E10,"Η")=TRUE,"J","L"))</f>
        <v/>
      </c>
      <c r="W10" s="14" t="str">
        <f>IF(F10="","",IF(EXACT(F10,"Λ")=TRUE,"J","L"))</f>
        <v/>
      </c>
      <c r="X10" s="14" t="str">
        <f>IF(G10="","",IF(EXACT(G10,"Ε")=TRUE,"J","L"))</f>
        <v/>
      </c>
      <c r="Y10" s="14" t="str">
        <f>IF(H10="","",IF(EXACT(H10,"Κ")=TRUE,"J","L"))</f>
        <v/>
      </c>
      <c r="Z10" s="14" t="str">
        <f>IF(I10="","",IF(EXACT(I10,"Τ")=TRUE,"J","L"))</f>
        <v/>
      </c>
      <c r="AA10" s="14" t="str">
        <f>IF(J10="","",IF(EXACT(J10,"Ρ")=TRUE,"J","L"))</f>
        <v/>
      </c>
      <c r="AB10" s="14" t="str">
        <f>IF(K10="","",IF(EXACT(K10,"Ο")=TRUE,"J","L"))</f>
        <v/>
      </c>
      <c r="AC10" s="14" t="str">
        <f>IF(L10="","",IF(EXACT(L10,"Ν")=TRUE,"J","L"))</f>
        <v/>
      </c>
      <c r="AD10" s="14" t="str">
        <f>IF(M10="","",IF(EXACT(M10,"Ι")=TRUE,"J","L"))</f>
        <v/>
      </c>
      <c r="AE10" s="14" t="str">
        <f>IF(N10="","",IF(EXACT(N10,"Κ")=TRUE,"J","L"))</f>
        <v/>
      </c>
      <c r="AF10" s="14" t="str">
        <f>IF(O10="","",IF(EXACT(O10,"Ο")=TRUE,"J","L"))</f>
        <v/>
      </c>
      <c r="AG10" s="14" t="str">
        <f>IF(P10="","",IF(EXACT(P10,"Σ")=TRUE,"J","L"))</f>
        <v/>
      </c>
      <c r="AH10" s="14"/>
      <c r="AI10" s="14"/>
      <c r="AJ10" s="14"/>
      <c r="AK10" s="15"/>
      <c r="AL10" s="8">
        <f>COUNTIF(V10:AG10,"J")</f>
        <v>0</v>
      </c>
      <c r="AM10" s="8" t="str">
        <f>IF(AL10=12,"J","L")</f>
        <v>L</v>
      </c>
      <c r="AO10" s="20" t="str">
        <f>IF(E10="","",IF(EXACT(E10,"Η")=TRUE,"J","L"))</f>
        <v/>
      </c>
      <c r="AP10" s="20"/>
      <c r="AQ10" s="20"/>
      <c r="AR10" s="20"/>
      <c r="AS10" s="20"/>
      <c r="AT10" s="20"/>
      <c r="AU10" s="20"/>
      <c r="AV10" s="20"/>
      <c r="AW10" s="20"/>
      <c r="AX10" s="20"/>
      <c r="AY10" s="8"/>
      <c r="AZ10" s="8"/>
      <c r="BA10" s="8"/>
      <c r="BB10"/>
    </row>
    <row r="11" spans="1:54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26"/>
      <c r="R11" s="5"/>
      <c r="S11" s="30"/>
      <c r="T11" s="5"/>
      <c r="U11" s="17"/>
      <c r="V11" s="13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5"/>
      <c r="AL11" s="8"/>
      <c r="AM11" s="8"/>
      <c r="AO11" s="20" t="str">
        <f>IF(E11="","",IF(EXACT(E11,"Μ")=TRUE,"J","L"))</f>
        <v/>
      </c>
      <c r="AP11" s="20"/>
      <c r="AQ11" s="20"/>
      <c r="AR11" s="20"/>
      <c r="AS11" s="20"/>
      <c r="AT11" s="20"/>
      <c r="AU11" s="20"/>
      <c r="AV11" s="20"/>
      <c r="AW11" s="20"/>
      <c r="AX11" s="20"/>
      <c r="AY11" s="8"/>
      <c r="AZ11" s="8"/>
      <c r="BA11" s="8"/>
      <c r="BB11"/>
    </row>
    <row r="12" spans="1:54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5"/>
      <c r="P12" s="5"/>
      <c r="Q12" s="26"/>
      <c r="R12" s="5"/>
      <c r="S12" s="30"/>
      <c r="T12" s="5"/>
      <c r="U12" s="17">
        <v>3</v>
      </c>
      <c r="V12" s="14" t="str">
        <f>IF(E12="","",IF(EXACT(E12,"Ε")=TRUE,"J","L"))</f>
        <v/>
      </c>
      <c r="W12" s="14" t="str">
        <f>IF(F12="","",IF(EXACT(F12,"Λ")=TRUE,"J","L"))</f>
        <v/>
      </c>
      <c r="X12" s="14" t="str">
        <f>IF(G12="","",IF(EXACT(G12,"Ι")=TRUE,"J","L"))</f>
        <v/>
      </c>
      <c r="Y12" s="14" t="str">
        <f>IF(H12="","",IF(EXACT(H12,"Κ")=TRUE,"J","L"))</f>
        <v/>
      </c>
      <c r="Z12" s="14" t="str">
        <f>IF(I12="","",IF(EXACT(I12,"Ο")=TRUE,"J","L"))</f>
        <v/>
      </c>
      <c r="AA12" s="14" t="str">
        <f>IF(J12="","",IF(EXACT(J12,"Π")=TRUE,"J","L"))</f>
        <v/>
      </c>
      <c r="AB12" s="14" t="str">
        <f>IF(K12="","",IF(EXACT(K12,"Τ")=TRUE,"J","L"))</f>
        <v/>
      </c>
      <c r="AC12" s="14" t="str">
        <f>IF(L12="","",IF(EXACT(L12,"Ε")=TRUE,"J","L"))</f>
        <v/>
      </c>
      <c r="AD12" s="14" t="str">
        <f>IF(M12="","",IF(EXACT(M12,"Ρ")=TRUE,"J","L"))</f>
        <v/>
      </c>
      <c r="AE12" s="14" t="str">
        <f>IF(N12="","",IF(EXACT(N12,"Ο")=TRUE,"J","L"))</f>
        <v/>
      </c>
      <c r="AF12" s="14"/>
      <c r="AG12" s="14"/>
      <c r="AH12" s="14"/>
      <c r="AI12" s="14"/>
      <c r="AJ12" s="14"/>
      <c r="AK12" s="15"/>
      <c r="AL12" s="8">
        <f>COUNTIF(V12:AE12,"J")</f>
        <v>0</v>
      </c>
      <c r="AM12" s="8" t="str">
        <f>IF(AL12=10,"J","L")</f>
        <v>L</v>
      </c>
      <c r="AO12" s="20" t="str">
        <f>IF(E12="","",IF(EXACT(E12,"Ε")=TRUE,"J","L"))</f>
        <v/>
      </c>
      <c r="AP12" s="20"/>
      <c r="AQ12" s="20"/>
      <c r="AR12" s="20"/>
      <c r="AS12" s="20"/>
      <c r="AT12" s="20"/>
      <c r="AU12" s="20"/>
      <c r="AV12" s="20"/>
      <c r="AW12" s="20"/>
      <c r="AX12" s="20"/>
      <c r="AY12" s="8"/>
      <c r="AZ12" s="8"/>
      <c r="BA12" s="8"/>
      <c r="BB12"/>
    </row>
    <row r="13" spans="1:54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4"/>
      <c r="R13" s="2"/>
      <c r="S13" s="30"/>
      <c r="T13" s="2"/>
      <c r="U13" s="18"/>
      <c r="V13" s="16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5"/>
      <c r="AL13" s="8"/>
      <c r="AM13" s="8"/>
      <c r="AO13" s="20" t="str">
        <f>IF(E13="","",IF(EXACT(E13,"Ρ")=TRUE,"J","L"))</f>
        <v/>
      </c>
      <c r="AP13" s="20"/>
      <c r="AQ13" s="20"/>
      <c r="AR13" s="20"/>
      <c r="AS13" s="20"/>
      <c r="AT13" s="20"/>
      <c r="AU13" s="20"/>
      <c r="AV13" s="20"/>
      <c r="AW13" s="20"/>
      <c r="AX13" s="20"/>
      <c r="AY13" s="8"/>
      <c r="AZ13" s="8"/>
      <c r="BA13" s="8"/>
      <c r="BB13"/>
    </row>
    <row r="14" spans="1:54" ht="26.25" customHeight="1" thickBot="1">
      <c r="A14" s="30"/>
      <c r="B14" s="30"/>
      <c r="C14" s="24"/>
      <c r="D14" s="2">
        <v>4</v>
      </c>
      <c r="E14" s="29"/>
      <c r="F14" s="29"/>
      <c r="G14" s="29"/>
      <c r="H14" s="2"/>
      <c r="I14" s="2"/>
      <c r="J14" s="2"/>
      <c r="K14" s="2"/>
      <c r="L14" s="2"/>
      <c r="M14" s="2"/>
      <c r="N14" s="2"/>
      <c r="O14" s="2"/>
      <c r="P14" s="2"/>
      <c r="Q14" s="24"/>
      <c r="R14" s="2"/>
      <c r="S14" s="30"/>
      <c r="T14" s="2"/>
      <c r="U14" s="18">
        <v>4</v>
      </c>
      <c r="V14" s="14" t="str">
        <f>IF(E14="","",IF(EXACT(E14,"Ι")=TRUE,"J","L"))</f>
        <v/>
      </c>
      <c r="W14" s="14" t="str">
        <f>IF(F14="","",IF(EXACT(F14,"Σ")=TRUE,"J","L"))</f>
        <v/>
      </c>
      <c r="X14" s="14" t="str">
        <f>IF(G14="","",IF(EXACT(G14,"Α")=TRUE,"J","L"))</f>
        <v/>
      </c>
      <c r="Y14" s="14" t="str">
        <f>IF(H14="","",IF(EXACT(H14,"Ν")=TRUE,"J","L"))</f>
        <v/>
      </c>
      <c r="Z14" s="14" t="str">
        <f>IF(I14="","",IF(EXACT(I14,"Ο")=TRUE,"J","L"))</f>
        <v/>
      </c>
      <c r="AA14" s="14" t="str">
        <f>IF(J14="","",IF(EXACT(J14,"Ω")=TRUE,"J","L"))</f>
        <v/>
      </c>
      <c r="AB14" s="14" t="str">
        <f>IF(K14="","",IF(EXACT(K14,"Ν")=TRUE,"J","L"))</f>
        <v/>
      </c>
      <c r="AC14" s="14" t="str">
        <f>IF(L14="","",IF(EXACT(L14,"Ο")=TRUE,"J","L"))</f>
        <v/>
      </c>
      <c r="AD14" s="14" t="str">
        <f>IF(M14="","",IF(EXACT(M14,"Ι")=TRUE,"J","L"))</f>
        <v/>
      </c>
      <c r="AE14" s="14"/>
      <c r="AF14" s="14"/>
      <c r="AG14" s="14"/>
      <c r="AH14" s="14"/>
      <c r="AI14" s="14"/>
      <c r="AJ14" s="14"/>
      <c r="AK14" s="15"/>
      <c r="AL14" s="8">
        <f>COUNTIF(V14:AC14,"J")</f>
        <v>0</v>
      </c>
      <c r="AM14" s="8" t="str">
        <f>IF(AL14=3,"J","L")</f>
        <v>L</v>
      </c>
      <c r="AO14" s="20" t="str">
        <f>IF(E14="","",IF(EXACT(E14,"Ι")=TRUE,"J","L"))</f>
        <v/>
      </c>
      <c r="AP14" s="20"/>
      <c r="AQ14" s="20"/>
      <c r="AR14" s="20"/>
      <c r="AS14" s="20"/>
      <c r="AT14" s="20"/>
      <c r="AU14" s="20"/>
      <c r="AV14" s="20"/>
      <c r="AW14" s="20"/>
      <c r="AX14" s="20"/>
      <c r="AY14" s="8"/>
      <c r="AZ14" s="8"/>
      <c r="BA14" s="8"/>
      <c r="BB14"/>
    </row>
    <row r="15" spans="1:54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4"/>
      <c r="R15" s="2"/>
      <c r="S15" s="30"/>
      <c r="T15" s="2"/>
      <c r="U15" s="17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5"/>
      <c r="AL15" s="8"/>
      <c r="AM15" s="8"/>
      <c r="AO15" s="20" t="str">
        <f>IF(E15="","",IF(EXACT(E15,"Δ")=TRUE,"J","L"))</f>
        <v/>
      </c>
      <c r="AP15" s="20"/>
      <c r="AQ15" s="20"/>
      <c r="AR15" s="20"/>
      <c r="AS15" s="20"/>
      <c r="AT15" s="20"/>
      <c r="AU15" s="20"/>
      <c r="AV15" s="20"/>
      <c r="AW15" s="20"/>
      <c r="AX15" s="20"/>
      <c r="AY15" s="8"/>
      <c r="AZ15" s="8"/>
      <c r="BA15" s="8"/>
      <c r="BB15"/>
    </row>
    <row r="16" spans="1:54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35"/>
      <c r="M16" s="35"/>
      <c r="N16" s="35"/>
      <c r="O16" s="35"/>
      <c r="P16" s="2"/>
      <c r="Q16" s="24"/>
      <c r="R16" s="2"/>
      <c r="S16" s="30"/>
      <c r="T16" s="2"/>
      <c r="U16" s="17">
        <v>5</v>
      </c>
      <c r="V16" s="14" t="str">
        <f>IF(E16="","",IF(EXACT(E16,"Α")=TRUE,"J","L"))</f>
        <v/>
      </c>
      <c r="W16" s="14" t="str">
        <f>IF(F16="","",IF(EXACT(F16,"Σ")=TRUE,"J","L"))</f>
        <v/>
      </c>
      <c r="X16" s="14" t="str">
        <f>IF(G16="","",IF(EXACT(G16,"Τ")=TRUE,"J","L"))</f>
        <v/>
      </c>
      <c r="Y16" s="14" t="str">
        <f>IF(H16="","",IF(EXACT(H16,"Ε")=TRUE,"J","L"))</f>
        <v/>
      </c>
      <c r="Z16" s="14" t="str">
        <f>IF(I16="","",IF(EXACT(I16,"Ρ")=TRUE,"J","L"))</f>
        <v/>
      </c>
      <c r="AA16" s="14" t="str">
        <f>IF(J16="","",IF(EXACT(J16,"Ι")=TRUE,"J","L"))</f>
        <v/>
      </c>
      <c r="AB16" s="14" t="str">
        <f>IF(K16="","",IF(EXACT(K16,"Α")=TRUE,"J","L"))</f>
        <v/>
      </c>
      <c r="AC16" s="14" t="str">
        <f>IF(L16="","",IF(EXACT(L16,"Ρ")=TRUE,"J","L"))</f>
        <v/>
      </c>
      <c r="AD16" s="14" t="str">
        <f>IF(M16="","",IF(EXACT(M16,"Ι")=TRUE,"J","L"))</f>
        <v/>
      </c>
      <c r="AE16" s="14"/>
      <c r="AF16" s="14"/>
      <c r="AG16" s="14"/>
      <c r="AH16" s="14"/>
      <c r="AI16" s="14"/>
      <c r="AJ16" s="14"/>
      <c r="AK16" s="15"/>
      <c r="AL16" s="8">
        <f>COUNTIF(V16:AC16,"J")</f>
        <v>0</v>
      </c>
      <c r="AM16" s="8" t="str">
        <f>IF(AL16=7,"J","L")</f>
        <v>L</v>
      </c>
      <c r="AO16" s="20" t="str">
        <f>IF(E16="","",IF(EXACT(E16,"Α")=TRUE,"J","L"))</f>
        <v/>
      </c>
      <c r="AP16" s="20"/>
      <c r="AQ16" s="20"/>
      <c r="AR16" s="20"/>
      <c r="AS16" s="20"/>
      <c r="AT16" s="20"/>
      <c r="AU16" s="20"/>
      <c r="AV16" s="20"/>
      <c r="AW16" s="20"/>
      <c r="AX16" s="20"/>
      <c r="AY16" s="8"/>
      <c r="AZ16" s="8"/>
      <c r="BA16" s="8"/>
      <c r="BB16"/>
    </row>
    <row r="17" spans="1:54" ht="16.5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4"/>
      <c r="R17" s="2"/>
      <c r="S17" s="30"/>
      <c r="T17" s="2"/>
      <c r="U17" s="17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5"/>
      <c r="AL17" s="8"/>
      <c r="AM17" s="8"/>
      <c r="AO17" s="20" t="str">
        <f>IF(E17="","",IF(EXACT(E17,"Α")=TRUE,"J","L"))</f>
        <v/>
      </c>
      <c r="AP17" s="21"/>
      <c r="AQ17" s="21"/>
      <c r="AR17" s="21"/>
      <c r="AS17" s="21"/>
      <c r="AT17" s="21"/>
      <c r="AU17" s="21"/>
      <c r="AV17" s="21"/>
      <c r="AW17" s="21"/>
      <c r="AX17" s="21"/>
      <c r="AY17" s="8"/>
      <c r="AZ17" s="8"/>
      <c r="BA17" s="8"/>
      <c r="BB17"/>
    </row>
    <row r="18" spans="1:54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"/>
      <c r="S18" s="30"/>
      <c r="T18" s="2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1">
        <f>COUNTIF(AM8:AM17,"J")</f>
        <v>0</v>
      </c>
      <c r="AO18" s="11">
        <f>COUNTIF(AO8:AO17,"J")</f>
        <v>0</v>
      </c>
      <c r="AP18" s="11"/>
      <c r="AQ18" s="8"/>
      <c r="AR18" s="8"/>
      <c r="AS18" s="8"/>
      <c r="AT18" s="8"/>
      <c r="AU18" s="8"/>
      <c r="AV18" s="8"/>
      <c r="AW18" s="8"/>
      <c r="AX18" s="8"/>
      <c r="AY18" s="8" t="s">
        <v>9</v>
      </c>
      <c r="AZ18" s="8"/>
      <c r="BA18" s="8"/>
      <c r="BB18"/>
    </row>
    <row r="19" spans="1:54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30"/>
      <c r="T19" s="2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1">
        <f>COUNTIF(AO19:AX19,"J")</f>
        <v>0</v>
      </c>
      <c r="AO19" s="12" t="str">
        <f>IF(AO18=9,"J","L")</f>
        <v>L</v>
      </c>
      <c r="AP19" s="12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/>
    </row>
    <row r="20" spans="1:54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AM20" s="6">
        <f>AM18+AM19</f>
        <v>0</v>
      </c>
      <c r="BB20"/>
    </row>
    <row r="21" spans="1:54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AM21" s="1">
        <v>6</v>
      </c>
      <c r="AN21" s="1" t="s">
        <v>12</v>
      </c>
      <c r="BB21"/>
    </row>
    <row r="22" spans="1:54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AM22" s="23" t="str">
        <f>IF(AM20=AM21,"J","L")</f>
        <v>L</v>
      </c>
      <c r="BB22"/>
    </row>
    <row r="23" spans="1:54" ht="31.5">
      <c r="A23" s="30"/>
      <c r="B23" s="32" t="str">
        <f>IF(AM22="J",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/>
    </row>
    <row r="24" spans="1:54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/>
    </row>
    <row r="25" spans="1:54" ht="24">
      <c r="D25" s="28"/>
      <c r="U25" s="34"/>
    </row>
    <row r="26" spans="1:54" ht="24.75">
      <c r="D26" s="27"/>
      <c r="F26" s="34"/>
      <c r="G26" s="34"/>
      <c r="H26" s="34"/>
      <c r="M26"/>
      <c r="U26"/>
      <c r="AD26"/>
      <c r="AK26"/>
      <c r="AT26"/>
      <c r="BA26"/>
    </row>
    <row r="27" spans="1:54" ht="24">
      <c r="D27" s="28"/>
      <c r="E27" s="28"/>
      <c r="F27"/>
      <c r="G27"/>
      <c r="H27"/>
      <c r="U27"/>
    </row>
    <row r="28" spans="1:54" ht="24">
      <c r="D28" s="28"/>
      <c r="E28" s="28"/>
      <c r="F28"/>
      <c r="G28"/>
      <c r="H28"/>
      <c r="T28" s="34"/>
      <c r="U28"/>
    </row>
    <row r="29" spans="1:54" ht="24">
      <c r="D29" s="28"/>
      <c r="F29"/>
      <c r="G29"/>
      <c r="H29"/>
      <c r="T29"/>
      <c r="U29"/>
    </row>
    <row r="30" spans="1:54" ht="24">
      <c r="D30" s="28"/>
      <c r="F30"/>
      <c r="G30"/>
      <c r="H30"/>
      <c r="T30"/>
      <c r="U30"/>
    </row>
    <row r="31" spans="1:54" ht="24">
      <c r="D31" s="28"/>
      <c r="F31"/>
      <c r="G31"/>
      <c r="H31"/>
      <c r="T31"/>
      <c r="U31"/>
    </row>
    <row r="32" spans="1:54" ht="24">
      <c r="D32" s="28"/>
      <c r="F32"/>
      <c r="G32"/>
      <c r="H32"/>
      <c r="T32"/>
      <c r="U32"/>
    </row>
    <row r="33" spans="4:21" ht="24">
      <c r="D33" s="28"/>
      <c r="F33"/>
      <c r="G33"/>
      <c r="H33"/>
      <c r="T33"/>
      <c r="U33"/>
    </row>
    <row r="34" spans="4:21" ht="24">
      <c r="D34" s="28"/>
      <c r="F34"/>
      <c r="G34"/>
      <c r="H34"/>
      <c r="T34"/>
      <c r="U34"/>
    </row>
    <row r="35" spans="4:21" ht="24">
      <c r="D35" s="28"/>
      <c r="F35"/>
      <c r="G35"/>
      <c r="H35"/>
      <c r="T35"/>
      <c r="U35"/>
    </row>
    <row r="36" spans="4:21" ht="24">
      <c r="D36" s="28"/>
      <c r="F36"/>
      <c r="G36"/>
      <c r="H36"/>
      <c r="T36"/>
      <c r="U36"/>
    </row>
    <row r="37" spans="4:21" ht="24">
      <c r="D37" s="28"/>
      <c r="F37"/>
      <c r="G37"/>
      <c r="H37"/>
      <c r="T37"/>
      <c r="U37"/>
    </row>
    <row r="38" spans="4:21" ht="24">
      <c r="D38" s="28"/>
      <c r="G38"/>
      <c r="H38"/>
      <c r="T38"/>
      <c r="U38"/>
    </row>
    <row r="39" spans="4:21" ht="24">
      <c r="D39" s="28"/>
      <c r="G39"/>
      <c r="H39"/>
      <c r="T39"/>
      <c r="U39"/>
    </row>
    <row r="40" spans="4:21" ht="24">
      <c r="D40" s="28"/>
      <c r="G40"/>
      <c r="H40"/>
      <c r="T40"/>
      <c r="U40"/>
    </row>
    <row r="41" spans="4:21" ht="24">
      <c r="D41" s="28"/>
      <c r="G41"/>
      <c r="H41"/>
      <c r="T41"/>
      <c r="U41"/>
    </row>
    <row r="42" spans="4:21">
      <c r="G42"/>
      <c r="H42"/>
      <c r="T42"/>
      <c r="U42"/>
    </row>
    <row r="43" spans="4:21">
      <c r="G43"/>
      <c r="H43"/>
      <c r="T43"/>
      <c r="U43"/>
    </row>
    <row r="44" spans="4:21">
      <c r="G44"/>
      <c r="H44"/>
      <c r="T44"/>
      <c r="U44"/>
    </row>
    <row r="45" spans="4:21">
      <c r="G45"/>
      <c r="H45"/>
      <c r="T45"/>
      <c r="U45"/>
    </row>
    <row r="46" spans="4:21">
      <c r="G46"/>
      <c r="H46"/>
      <c r="T46"/>
      <c r="U46"/>
    </row>
    <row r="47" spans="4:21">
      <c r="G47"/>
      <c r="T47"/>
      <c r="U47"/>
    </row>
    <row r="48" spans="4:21">
      <c r="G48"/>
      <c r="T48"/>
      <c r="U48"/>
    </row>
    <row r="49" spans="7:21">
      <c r="G49"/>
      <c r="T49"/>
      <c r="U49"/>
    </row>
    <row r="50" spans="7:21">
      <c r="T50"/>
      <c r="U50"/>
    </row>
    <row r="51" spans="7:21">
      <c r="T51"/>
      <c r="U51"/>
    </row>
    <row r="52" spans="7:21">
      <c r="T52"/>
      <c r="U52"/>
    </row>
    <row r="53" spans="7:21">
      <c r="T53"/>
    </row>
    <row r="54" spans="7:21">
      <c r="T54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49"/>
  <sheetViews>
    <sheetView workbookViewId="0"/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AZ2" s="34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34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 t="s">
        <v>20</v>
      </c>
      <c r="F8" s="29" t="s">
        <v>3</v>
      </c>
      <c r="G8" s="29" t="s">
        <v>20</v>
      </c>
      <c r="H8" s="29" t="s">
        <v>21</v>
      </c>
      <c r="I8" s="29" t="s">
        <v>17</v>
      </c>
      <c r="J8" s="29" t="s">
        <v>2</v>
      </c>
      <c r="K8" s="29" t="s">
        <v>19</v>
      </c>
      <c r="L8" s="29" t="s">
        <v>16</v>
      </c>
      <c r="M8" s="29" t="s">
        <v>3</v>
      </c>
      <c r="N8" s="5"/>
      <c r="O8" s="26"/>
      <c r="P8" s="5"/>
      <c r="Q8" s="30"/>
      <c r="R8" s="5"/>
      <c r="S8" s="17">
        <v>1</v>
      </c>
      <c r="T8" s="14" t="str">
        <f>IF(E8="","",IF(EXACT(E8,"Π")=TRUE,"J","L"))</f>
        <v>J</v>
      </c>
      <c r="U8" s="14" t="str">
        <f>IF(F8="","",IF(EXACT(F8,"Α")=TRUE,"J","L"))</f>
        <v>J</v>
      </c>
      <c r="V8" s="14" t="str">
        <f>IF(G8="","",IF(EXACT(G8,"Π")=TRUE,"J","L"))</f>
        <v>J</v>
      </c>
      <c r="W8" s="14" t="str">
        <f>IF(H8="","",IF(EXACT(H8,"Ο")=TRUE,"J","L"))</f>
        <v>J</v>
      </c>
      <c r="X8" s="14" t="str">
        <f>IF(I8="","",IF(EXACT(I8,"Υ")=TRUE,"J","L"))</f>
        <v>J</v>
      </c>
      <c r="Y8" s="14" t="str">
        <f>IF(J8="","",IF(EXACT(J8,"Τ")=TRUE,"J","L"))</f>
        <v>J</v>
      </c>
      <c r="Z8" s="14" t="str">
        <f>IF(K8="","",IF(EXACT(K8,"Σ")=TRUE,"J","L"))</f>
        <v>J</v>
      </c>
      <c r="AA8" s="14" t="str">
        <f>IF(L8="","",IF(EXACT(L8,"Ι")=TRUE,"J","L"))</f>
        <v>J</v>
      </c>
      <c r="AB8" s="14" t="str">
        <f>IF(M8="","",IF(EXACT(M8,"Α")=TRUE,"J","L"))</f>
        <v>J</v>
      </c>
      <c r="AC8" s="14" t="str">
        <f t="shared" ref="AC8:AG8" si="0">IF(N8="","",IF(EXACT(N8,"Ε")=TRUE,"J","L"))</f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COUNTIF(T8:AB8,"J")</f>
        <v>9</v>
      </c>
      <c r="AK8" s="8" t="str">
        <f>IF(AJ8=9,"J","L")</f>
        <v>J</v>
      </c>
      <c r="AM8" s="19" t="str">
        <f>IF(E8="","",IF(EXACT(E8,"Π")=TRUE,"J","L"))</f>
        <v>J</v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 t="s">
        <v>1</v>
      </c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IF(E9="","",IF(EXACT(E9,"Ε")=TRUE,"J","L"))</f>
        <v>J</v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 t="s">
        <v>22</v>
      </c>
      <c r="F10" s="29" t="s">
        <v>1</v>
      </c>
      <c r="G10" s="29" t="s">
        <v>23</v>
      </c>
      <c r="H10" s="29" t="s">
        <v>16</v>
      </c>
      <c r="I10" s="29" t="s">
        <v>6</v>
      </c>
      <c r="J10" s="29" t="s">
        <v>16</v>
      </c>
      <c r="K10" s="29" t="s">
        <v>3</v>
      </c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IF(E10="","",IF(EXACT(E10,"Ρ")=TRUE,"J","L"))</f>
        <v>J</v>
      </c>
      <c r="U10" s="14" t="str">
        <f>IF(F10="","",IF(EXACT(F10,"Ε")=TRUE,"J","L"))</f>
        <v>J</v>
      </c>
      <c r="V10" s="14" t="str">
        <f>IF(G10="","",IF(EXACT(G10,"Β")=TRUE,"J","L"))</f>
        <v>J</v>
      </c>
      <c r="W10" s="14" t="str">
        <f>IF(H10="","",IF(EXACT(H10,"Ι")=TRUE,"J","L"))</f>
        <v>J</v>
      </c>
      <c r="X10" s="14" t="str">
        <f>IF(I10="","",IF(EXACT(I10,"Θ")=TRUE,"J","L"))</f>
        <v>J</v>
      </c>
      <c r="Y10" s="14" t="str">
        <f>IF(J10="","",IF(EXACT(J10,"Ι")=TRUE,"J","L"))</f>
        <v>J</v>
      </c>
      <c r="Z10" s="14" t="str">
        <f>IF(K10="","",IF(EXACT(K10,"Α")=TRUE,"J","L"))</f>
        <v>J</v>
      </c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COUNTIF(T10:Z10,"J")</f>
        <v>7</v>
      </c>
      <c r="AK10" s="8" t="str">
        <f>IF(AJ10=7,"J","L")</f>
        <v>J</v>
      </c>
      <c r="AM10" s="20" t="str">
        <f>IF(E10="","",IF(EXACT(E10,"Ρ")=TRUE,"J","L"))</f>
        <v>J</v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 t="s">
        <v>16</v>
      </c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IF(E11="","",IF(EXACT(E11,"Ι")=TRUE,"J","L"))</f>
        <v>J</v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 t="s">
        <v>19</v>
      </c>
      <c r="F12" s="29" t="s">
        <v>3</v>
      </c>
      <c r="G12" s="29" t="s">
        <v>14</v>
      </c>
      <c r="H12" s="29" t="s">
        <v>16</v>
      </c>
      <c r="I12" s="29" t="s">
        <v>25</v>
      </c>
      <c r="J12" s="29" t="s">
        <v>5</v>
      </c>
      <c r="K12" s="29" t="s">
        <v>3</v>
      </c>
      <c r="L12" s="29" t="s">
        <v>22</v>
      </c>
      <c r="M12" s="29" t="s">
        <v>16</v>
      </c>
      <c r="N12" s="5"/>
      <c r="O12" s="26"/>
      <c r="P12" s="5"/>
      <c r="Q12" s="30"/>
      <c r="R12" s="5"/>
      <c r="S12" s="17">
        <v>3</v>
      </c>
      <c r="T12" s="14" t="str">
        <f>IF(E12="","",IF(EXACT(E12,"Σ")=TRUE,"J","L"))</f>
        <v>J</v>
      </c>
      <c r="U12" s="14" t="str">
        <f>IF(F12="","",IF(EXACT(F12,"Α")=TRUE,"J","L"))</f>
        <v>J</v>
      </c>
      <c r="V12" s="14" t="str">
        <f>IF(G12="","",IF(EXACT(G12,"Λ")=TRUE,"J","L"))</f>
        <v>J</v>
      </c>
      <c r="W12" s="14" t="str">
        <f>IF(H12="","",IF(EXACT(H12,"Ι")=TRUE,"J","L"))</f>
        <v>J</v>
      </c>
      <c r="X12" s="14" t="str">
        <f>IF(I12="","",IF(EXACT(I12,"Γ")=TRUE,"J","L"))</f>
        <v>J</v>
      </c>
      <c r="Y12" s="14" t="str">
        <f>IF(J12="","",IF(EXACT(J12,"Κ")=TRUE,"J","L"))</f>
        <v>J</v>
      </c>
      <c r="Z12" s="14" t="str">
        <f>IF(K12="","",IF(EXACT(K12,"Α")=TRUE,"J","L"))</f>
        <v>J</v>
      </c>
      <c r="AA12" s="14" t="str">
        <f>IF(L12="","",IF(EXACT(L12,"Ρ")=TRUE,"J","L"))</f>
        <v>J</v>
      </c>
      <c r="AB12" s="14" t="str">
        <f>IF(M12="","",IF(EXACT(M12,"Ι")=TRUE,"J","L"))</f>
        <v>J</v>
      </c>
      <c r="AC12" s="14"/>
      <c r="AD12" s="14"/>
      <c r="AE12" s="14"/>
      <c r="AF12" s="14"/>
      <c r="AG12" s="14"/>
      <c r="AH12" s="14"/>
      <c r="AI12" s="15"/>
      <c r="AJ12" s="8">
        <f>COUNTIF(T12:AB12,"J")</f>
        <v>9</v>
      </c>
      <c r="AK12" s="8" t="str">
        <f>IF(AJ12=9,"J","L")</f>
        <v>J</v>
      </c>
      <c r="AM12" s="20" t="str">
        <f>IF(E12="","",IF(EXACT(E12,"Σ")=TRUE,"J","L"))</f>
        <v>J</v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 t="s">
        <v>2</v>
      </c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IF(E13="","",IF(EXACT(E13,"Τ")=TRUE,"J","L"))</f>
        <v>J</v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 t="s">
        <v>1</v>
      </c>
      <c r="F14" s="29" t="s">
        <v>19</v>
      </c>
      <c r="G14" s="29" t="s">
        <v>5</v>
      </c>
      <c r="H14" s="29" t="s">
        <v>16</v>
      </c>
      <c r="I14" s="29" t="s">
        <v>24</v>
      </c>
      <c r="J14" s="29" t="s">
        <v>26</v>
      </c>
      <c r="K14" s="29" t="s">
        <v>21</v>
      </c>
      <c r="L14" s="29" t="s">
        <v>19</v>
      </c>
      <c r="M14" s="2"/>
      <c r="N14" s="2"/>
      <c r="O14" s="24"/>
      <c r="P14" s="2"/>
      <c r="Q14" s="30"/>
      <c r="R14" s="2"/>
      <c r="S14" s="18">
        <v>4</v>
      </c>
      <c r="T14" s="14" t="str">
        <f>IF(E14="","",IF(EXACT(E14,"Ε")=TRUE,"J","L"))</f>
        <v>J</v>
      </c>
      <c r="U14" s="14" t="str">
        <f>IF(F14="","",IF(EXACT(F14,"Σ")=TRUE,"J","L"))</f>
        <v>J</v>
      </c>
      <c r="V14" s="14" t="str">
        <f>IF(G14="","",IF(EXACT(G14,"Κ")=TRUE,"J","L"))</f>
        <v>J</v>
      </c>
      <c r="W14" s="14" t="str">
        <f>IF(H14="","",IF(EXACT(H14,"Ι")=TRUE,"J","L"))</f>
        <v>J</v>
      </c>
      <c r="X14" s="14" t="str">
        <f>IF(I14="","",IF(EXACT(I14,"Μ")=TRUE,"J","L"))</f>
        <v>J</v>
      </c>
      <c r="Y14" s="14" t="str">
        <f>IF(J14="","",IF(EXACT(J14,"Ω")=TRUE,"J","L"))</f>
        <v>J</v>
      </c>
      <c r="Z14" s="14" t="str">
        <f>IF(K14="","",IF(EXACT(K14,"Ο")=TRUE,"J","L"))</f>
        <v>J</v>
      </c>
      <c r="AA14" s="14" t="str">
        <f>IF(L14="","",IF(EXACT(L14,"Σ")=TRUE,"J","L"))</f>
        <v>J</v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8</v>
      </c>
      <c r="AK14" s="8" t="str">
        <f>IF(AJ14=8,"J","L")</f>
        <v>J</v>
      </c>
      <c r="AM14" s="20" t="str">
        <f>IF(E14="","",IF(EXACT(E14,"Ε")=TRUE,"J","L"))</f>
        <v>J</v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 t="s">
        <v>22</v>
      </c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IF(E15="","",IF(EXACT(E15,"Ρ")=TRUE,"J","L"))</f>
        <v>J</v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 t="s">
        <v>16</v>
      </c>
      <c r="F16" s="29" t="s">
        <v>20</v>
      </c>
      <c r="G16" s="29" t="s">
        <v>20</v>
      </c>
      <c r="H16" s="29" t="s">
        <v>21</v>
      </c>
      <c r="I16" s="29" t="s">
        <v>2</v>
      </c>
      <c r="J16" s="29" t="s">
        <v>18</v>
      </c>
      <c r="K16" s="29" t="s">
        <v>19</v>
      </c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IF(E16="","",IF(EXACT(E16,"Ι")=TRUE,"J","L"))</f>
        <v>J</v>
      </c>
      <c r="U16" s="14" t="str">
        <f>IF(F16="","",IF(EXACT(F16,"Π")=TRUE,"J","L"))</f>
        <v>J</v>
      </c>
      <c r="V16" s="14" t="str">
        <f>IF(G16="","",IF(EXACT(G16,"Π")=TRUE,"J","L"))</f>
        <v>J</v>
      </c>
      <c r="W16" s="14" t="str">
        <f>IF(H16="","",IF(EXACT(H16,"Ο")=TRUE,"J","L"))</f>
        <v>J</v>
      </c>
      <c r="X16" s="14" t="str">
        <f>IF(I16="","",IF(EXACT(I16,"Τ")=TRUE,"J","L"))</f>
        <v>J</v>
      </c>
      <c r="Y16" s="14" t="str">
        <f>IF(J16="","",IF(EXACT(J16,"Η")=TRUE,"J","L"))</f>
        <v>J</v>
      </c>
      <c r="Z16" s="14" t="str">
        <f>IF(K16="","",IF(EXACT(K16,"Σ")=TRUE,"J","L"))</f>
        <v>J</v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7</v>
      </c>
      <c r="AK16" s="8" t="str">
        <f>IF(AJ16=7,"J","L")</f>
        <v>J</v>
      </c>
      <c r="AM16" s="20" t="str">
        <f>IF(E16="","",IF(EXACT(E16,"Ι")=TRUE,"J","L"))</f>
        <v>J</v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 t="s">
        <v>3</v>
      </c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IF(E17="","",IF(EXACT(E17,"Α")=TRUE,"J","L"))</f>
        <v>J</v>
      </c>
      <c r="AN17" s="21"/>
      <c r="AO17" s="21"/>
      <c r="AP17" s="21"/>
      <c r="AQ17" s="21"/>
      <c r="AR17" s="21"/>
      <c r="AS17" s="21"/>
      <c r="AT17" s="21"/>
      <c r="AU17" s="21"/>
      <c r="AV17" s="21"/>
      <c r="AW17" s="8"/>
      <c r="AX17" s="8"/>
      <c r="AY17" s="8"/>
      <c r="AZ17"/>
    </row>
    <row r="18" spans="1:52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"/>
      <c r="Q18" s="30"/>
      <c r="R18" s="2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1">
        <f>COUNTIF(AK8:AK17,"J")</f>
        <v>5</v>
      </c>
      <c r="AM18" s="11">
        <f>COUNTIF(AM8:AM17,"J")</f>
        <v>10</v>
      </c>
      <c r="AN18" s="11"/>
      <c r="AO18" s="8"/>
      <c r="AP18" s="8"/>
      <c r="AQ18" s="8"/>
      <c r="AR18" s="8"/>
      <c r="AS18" s="8"/>
      <c r="AT18" s="8"/>
      <c r="AU18" s="8"/>
      <c r="AV18" s="8"/>
      <c r="AW18" s="8" t="s">
        <v>9</v>
      </c>
      <c r="AX18" s="8"/>
      <c r="AY18" s="8"/>
      <c r="AZ18"/>
    </row>
    <row r="19" spans="1:52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COUNTIF(AM19:AV19,"J")</f>
        <v>1</v>
      </c>
      <c r="AM19" s="12" t="str">
        <f>IF(AM18=10,"J","L")</f>
        <v>J</v>
      </c>
      <c r="AN19" s="12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/>
    </row>
    <row r="20" spans="1:5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AK20" s="6">
        <f>AK18+AK19</f>
        <v>6</v>
      </c>
      <c r="AZ20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1">
        <v>6</v>
      </c>
      <c r="AL21" s="1" t="s">
        <v>12</v>
      </c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23" t="str">
        <f>IF(AK20=AK21,"J","L")</f>
        <v>J</v>
      </c>
      <c r="AZ22"/>
    </row>
    <row r="23" spans="1:52" ht="31.5">
      <c r="A23" s="30"/>
      <c r="B23" s="32" t="str">
        <f>IF(AK22="J", "Συγχαρητήρια!!! Έλυσες σωστά το σταυρόλεξο.","")</f>
        <v>Συγχαρητήρια!!! Έλυσες σωστά το σταυρόλεξο.</v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/>
    </row>
    <row r="24" spans="1:52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/>
    </row>
    <row r="25" spans="1:52" ht="24">
      <c r="D25" s="28"/>
      <c r="S25" s="34"/>
      <c r="V25" s="34"/>
      <c r="W25" s="34"/>
      <c r="AZ25"/>
    </row>
    <row r="26" spans="1:52" ht="24.75">
      <c r="D26" s="27"/>
      <c r="N26" s="34"/>
      <c r="S26"/>
      <c r="T26" s="34"/>
      <c r="V26"/>
      <c r="W26"/>
      <c r="X26" s="34"/>
      <c r="AI26" s="34"/>
      <c r="AJ26" s="34"/>
    </row>
    <row r="27" spans="1:52" ht="24">
      <c r="D27" s="28"/>
      <c r="E27" s="28"/>
      <c r="N27"/>
      <c r="S27"/>
      <c r="T27"/>
      <c r="V27"/>
      <c r="W27"/>
      <c r="X27"/>
      <c r="AI27"/>
      <c r="AJ27"/>
    </row>
    <row r="28" spans="1:52" ht="24">
      <c r="D28" s="28"/>
      <c r="E28" s="28"/>
      <c r="N28"/>
      <c r="S28"/>
      <c r="T28"/>
      <c r="V28"/>
      <c r="W28"/>
      <c r="X28"/>
      <c r="AI28"/>
      <c r="AJ28"/>
    </row>
    <row r="29" spans="1:52" ht="24">
      <c r="D29" s="28"/>
      <c r="N29"/>
      <c r="S29"/>
      <c r="T29"/>
      <c r="V29"/>
      <c r="W29"/>
      <c r="X29"/>
      <c r="AI29"/>
      <c r="AJ29"/>
    </row>
    <row r="30" spans="1:52" ht="24">
      <c r="D30" s="28"/>
      <c r="N30"/>
      <c r="S30"/>
      <c r="T30"/>
      <c r="V30"/>
      <c r="W30"/>
      <c r="X30"/>
      <c r="AI30"/>
      <c r="AJ30"/>
    </row>
    <row r="31" spans="1:52" ht="24">
      <c r="D31" s="28"/>
      <c r="N31"/>
      <c r="S31"/>
      <c r="T31"/>
      <c r="V31"/>
      <c r="W31"/>
      <c r="X31"/>
      <c r="AI31"/>
      <c r="AJ31"/>
    </row>
    <row r="32" spans="1:52" ht="24">
      <c r="D32" s="28"/>
      <c r="N32"/>
      <c r="S32"/>
      <c r="T32"/>
      <c r="V32"/>
      <c r="W32"/>
      <c r="AI32"/>
      <c r="AJ32"/>
    </row>
    <row r="33" spans="4:36" ht="24">
      <c r="D33" s="28"/>
      <c r="N33"/>
      <c r="S33"/>
      <c r="T33"/>
      <c r="V33"/>
      <c r="W33"/>
      <c r="AI33"/>
      <c r="AJ33"/>
    </row>
    <row r="34" spans="4:36" ht="24">
      <c r="D34" s="28"/>
      <c r="N34"/>
      <c r="S34"/>
      <c r="T34"/>
      <c r="V34"/>
      <c r="W34"/>
      <c r="AI34"/>
      <c r="AJ34"/>
    </row>
    <row r="35" spans="4:36" ht="24">
      <c r="D35" s="28"/>
      <c r="N35"/>
      <c r="S35"/>
      <c r="T35"/>
      <c r="V35"/>
      <c r="W35"/>
      <c r="AI35"/>
      <c r="AJ35"/>
    </row>
    <row r="36" spans="4:36" ht="24">
      <c r="D36" s="28"/>
      <c r="N36"/>
      <c r="S36"/>
      <c r="T36"/>
      <c r="V36"/>
      <c r="W36"/>
      <c r="AI36"/>
      <c r="AJ36"/>
    </row>
    <row r="37" spans="4:36" ht="24">
      <c r="D37" s="28"/>
      <c r="S37"/>
      <c r="T37"/>
      <c r="V37"/>
      <c r="W37"/>
      <c r="AI37"/>
      <c r="AJ37"/>
    </row>
    <row r="38" spans="4:36" ht="24">
      <c r="D38" s="28"/>
      <c r="S38"/>
      <c r="T38"/>
      <c r="V38"/>
      <c r="W38"/>
      <c r="AI38"/>
      <c r="AJ38"/>
    </row>
    <row r="39" spans="4:36" ht="24">
      <c r="D39" s="28"/>
      <c r="S39"/>
      <c r="T39"/>
      <c r="W39"/>
      <c r="AI39"/>
      <c r="AJ39"/>
    </row>
    <row r="40" spans="4:36" ht="24">
      <c r="D40" s="28"/>
      <c r="T40"/>
      <c r="W40"/>
      <c r="AJ40"/>
    </row>
    <row r="41" spans="4:36" ht="24">
      <c r="D41" s="28"/>
      <c r="W41"/>
      <c r="AJ41"/>
    </row>
    <row r="42" spans="4:36">
      <c r="W42"/>
      <c r="AJ42"/>
    </row>
    <row r="43" spans="4:36">
      <c r="W43"/>
      <c r="AJ43"/>
    </row>
    <row r="44" spans="4:36">
      <c r="AJ44"/>
    </row>
    <row r="45" spans="4:36">
      <c r="AJ45"/>
    </row>
    <row r="46" spans="4:36">
      <c r="AJ46"/>
    </row>
    <row r="47" spans="4:36">
      <c r="AJ47"/>
    </row>
    <row r="48" spans="4:36">
      <c r="AJ48"/>
    </row>
    <row r="49" spans="36:36">
      <c r="AJ49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Z51"/>
  <sheetViews>
    <sheetView workbookViewId="0">
      <selection activeCell="F27" sqref="F27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2" ht="26.25" customHeight="1" thickBot="1">
      <c r="A8" s="30"/>
      <c r="B8" s="30"/>
      <c r="C8" s="24"/>
      <c r="D8" s="22">
        <v>1</v>
      </c>
      <c r="E8" s="29" t="s">
        <v>20</v>
      </c>
      <c r="F8" s="29" t="s">
        <v>3</v>
      </c>
      <c r="G8" s="29" t="s">
        <v>22</v>
      </c>
      <c r="H8" s="29" t="s">
        <v>3</v>
      </c>
      <c r="I8" s="29" t="s">
        <v>24</v>
      </c>
      <c r="J8" s="29" t="s">
        <v>17</v>
      </c>
      <c r="K8" s="29" t="s">
        <v>6</v>
      </c>
      <c r="L8" s="29" t="s">
        <v>16</v>
      </c>
      <c r="M8" s="5"/>
      <c r="N8" s="5"/>
      <c r="O8" s="26"/>
      <c r="P8" s="5"/>
      <c r="Q8" s="30"/>
      <c r="R8" s="5"/>
      <c r="S8" s="17">
        <v>1</v>
      </c>
      <c r="T8" s="14" t="str">
        <f>IF(E8="","",IF(EXACT(E8,"Π")=TRUE,"J","L"))</f>
        <v>J</v>
      </c>
      <c r="U8" s="14" t="str">
        <f>IF(F8="","",IF(EXACT(F8,"Α")=TRUE,"J","L"))</f>
        <v>J</v>
      </c>
      <c r="V8" s="14" t="str">
        <f>IF(G8="","",IF(EXACT(G8,"Ρ")=TRUE,"J","L"))</f>
        <v>J</v>
      </c>
      <c r="W8" s="14" t="str">
        <f>IF(H8="","",IF(EXACT(H8,"Α")=TRUE,"J","L"))</f>
        <v>J</v>
      </c>
      <c r="X8" s="14" t="str">
        <f>IF(I8="","",IF(EXACT(I8,"Μ")=TRUE,"J","L"))</f>
        <v>J</v>
      </c>
      <c r="Y8" s="14" t="str">
        <f>IF(J8="","",IF(EXACT(J8,"Υ")=TRUE,"J","L"))</f>
        <v>J</v>
      </c>
      <c r="Z8" s="14" t="str">
        <f>IF(K8="","",IF(EXACT(K8,"Θ")=TRUE,"J","L"))</f>
        <v>J</v>
      </c>
      <c r="AA8" s="14" t="str">
        <f>IF(L8="","",IF(EXACT(L8,"Ι")=TRUE,"J","L"))</f>
        <v>J</v>
      </c>
      <c r="AB8" s="14" t="str">
        <f t="shared" ref="AB8:AG8" si="0">IF(M8="","",IF(EXACT(M8,"Ε")=TRUE,"J","L"))</f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COUNTIF(T8:AA8,"J")</f>
        <v>8</v>
      </c>
      <c r="AK8" s="8" t="str">
        <f>IF(AJ8=8,"J","L")</f>
        <v>J</v>
      </c>
      <c r="AM8" s="19" t="str">
        <f>IF(E8="","",IF(EXACT(E8,"Ο")=TRUE,"J","L"))</f>
        <v>L</v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</row>
    <row r="9" spans="1:52" ht="26.25" customHeight="1" thickBot="1">
      <c r="A9" s="30"/>
      <c r="B9" s="30"/>
      <c r="C9" s="24"/>
      <c r="D9" s="2"/>
      <c r="E9" s="29" t="s">
        <v>17</v>
      </c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IF(E9="","",IF(EXACT(E9,"Δ")=TRUE,"J","L"))</f>
        <v>L</v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</row>
    <row r="10" spans="1:52" ht="26.25" customHeight="1" thickBot="1">
      <c r="A10" s="30"/>
      <c r="B10" s="30"/>
      <c r="C10" s="24"/>
      <c r="D10" s="2">
        <v>2</v>
      </c>
      <c r="E10" s="29" t="s">
        <v>22</v>
      </c>
      <c r="F10" s="29" t="s">
        <v>18</v>
      </c>
      <c r="G10" s="29" t="s">
        <v>24</v>
      </c>
      <c r="H10" s="29" t="s">
        <v>3</v>
      </c>
      <c r="I10" s="29" t="s">
        <v>2</v>
      </c>
      <c r="J10" s="29" t="s">
        <v>3</v>
      </c>
      <c r="K10" s="5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IF(E10="","",IF(EXACT(E10,"Ρ")=TRUE,"J","L"))</f>
        <v>J</v>
      </c>
      <c r="U10" s="14" t="str">
        <f>IF(F10="","",IF(EXACT(F10,"Η")=TRUE,"J","L"))</f>
        <v>J</v>
      </c>
      <c r="V10" s="14" t="str">
        <f>IF(G10="","",IF(EXACT(G10,"Μ")=TRUE,"J","L"))</f>
        <v>J</v>
      </c>
      <c r="W10" s="14" t="str">
        <f>IF(H10="","",IF(EXACT(H10,"Α")=TRUE,"J","L"))</f>
        <v>J</v>
      </c>
      <c r="X10" s="14" t="str">
        <f>IF(I10="","",IF(EXACT(I10,"Τ")=TRUE,"J","L"))</f>
        <v>J</v>
      </c>
      <c r="Y10" s="14" t="str">
        <f>IF(J10="","",IF(EXACT(J10,"Α")=TRUE,"J","L"))</f>
        <v>J</v>
      </c>
      <c r="Z10" s="14"/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COUNTIF(T10:Y10,"J")</f>
        <v>6</v>
      </c>
      <c r="AK10" s="8" t="str">
        <f>IF(AJ10=6,"J","L")</f>
        <v>J</v>
      </c>
      <c r="AM10" s="20" t="str">
        <f>IF(E10="","",IF(EXACT(E10,"Ο")=TRUE,"J","L"))</f>
        <v>L</v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 s="34"/>
    </row>
    <row r="11" spans="1:52" ht="26.25" customHeight="1" thickBot="1">
      <c r="A11" s="30"/>
      <c r="B11" s="30"/>
      <c r="C11" s="24"/>
      <c r="D11" s="2"/>
      <c r="E11" s="29" t="s">
        <v>21</v>
      </c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IF(E11="","",IF(EXACT(E11,"Ν")=TRUE,"J","L"))</f>
        <v>L</v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 s="34"/>
    </row>
    <row r="12" spans="1:52" ht="26.25" customHeight="1" thickBot="1">
      <c r="A12" s="30"/>
      <c r="B12" s="30"/>
      <c r="C12" s="24"/>
      <c r="D12" s="2">
        <v>3</v>
      </c>
      <c r="E12" s="29" t="s">
        <v>19</v>
      </c>
      <c r="F12" s="29" t="s">
        <v>21</v>
      </c>
      <c r="G12" s="29" t="s">
        <v>17</v>
      </c>
      <c r="H12" s="29" t="s">
        <v>23</v>
      </c>
      <c r="I12" s="29" t="s">
        <v>14</v>
      </c>
      <c r="J12" s="29" t="s">
        <v>3</v>
      </c>
      <c r="K12" s="29" t="s">
        <v>5</v>
      </c>
      <c r="L12" s="29" t="s">
        <v>16</v>
      </c>
      <c r="M12" s="29" t="s">
        <v>3</v>
      </c>
      <c r="N12" s="5"/>
      <c r="O12" s="26"/>
      <c r="P12" s="5"/>
      <c r="Q12" s="30"/>
      <c r="R12" s="5"/>
      <c r="S12" s="17">
        <v>3</v>
      </c>
      <c r="T12" s="14" t="str">
        <f>IF(E12="","",IF(EXACT(E12,"Τ")=TRUE,"J","L"))</f>
        <v>L</v>
      </c>
      <c r="U12" s="14" t="str">
        <f>IF(F12="","",IF(EXACT(F12,"Ε")=TRUE,"J","L"))</f>
        <v>L</v>
      </c>
      <c r="V12" s="14" t="str">
        <f>IF(G12="","",IF(EXACT(G12,"Τ")=TRUE,"J","L"))</f>
        <v>L</v>
      </c>
      <c r="W12" s="14" t="str">
        <f>IF(H12="","",IF(EXACT(H12,"Ρ")=TRUE,"J","L"))</f>
        <v>L</v>
      </c>
      <c r="X12" s="14" t="str">
        <f>IF(I12="","",IF(EXACT(I12,"Α")=TRUE,"J","L"))</f>
        <v>L</v>
      </c>
      <c r="Y12" s="14" t="str">
        <f>IF(J12="","",IF(EXACT(J12,"Δ")=TRUE,"J","L"))</f>
        <v>L</v>
      </c>
      <c r="Z12" s="14" t="str">
        <f>IF(K12="","",IF(EXACT(K12,"Ι")=TRUE,"J","L"))</f>
        <v>L</v>
      </c>
      <c r="AA12" s="14" t="str">
        <f>IF(L12="","",IF(EXACT(L12,"Ο")=TRUE,"J","L"))</f>
        <v>L</v>
      </c>
      <c r="AB12" s="14" t="str">
        <f>IF(M12="","",IF(EXACT(M12,"Ι")=TRUE,"J","L"))</f>
        <v>L</v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IF(AJ12=8,"J","L")</f>
        <v>L</v>
      </c>
      <c r="AM12" s="20" t="str">
        <f>IF(E12="","",IF(EXACT(E12,"Τ")=TRUE,"J","L"))</f>
        <v>L</v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 t="s">
        <v>23</v>
      </c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IF(E13="","",IF(EXACT(E13,"Ι")=TRUE,"J","L"))</f>
        <v>L</v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 t="s">
        <v>1</v>
      </c>
      <c r="F14" s="29" t="s">
        <v>5</v>
      </c>
      <c r="G14" s="29" t="s">
        <v>3</v>
      </c>
      <c r="H14" s="29" t="s">
        <v>2</v>
      </c>
      <c r="I14" s="29" t="s">
        <v>21</v>
      </c>
      <c r="J14" s="2"/>
      <c r="K14" s="2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IF(E14="","",IF(EXACT(E14,"Α")=TRUE,"J","L"))</f>
        <v>L</v>
      </c>
      <c r="U14" s="14" t="str">
        <f>IF(F14="","",IF(EXACT(F14,"Ε")=TRUE,"J","L"))</f>
        <v>L</v>
      </c>
      <c r="V14" s="14" t="str">
        <f>IF(G14="","",IF(EXACT(G14,"Ρ")=TRUE,"J","L"))</f>
        <v>L</v>
      </c>
      <c r="W14" s="14" t="str">
        <f>IF(H14="","",IF(EXACT(H14,"Α")=TRUE,"J","L"))</f>
        <v>L</v>
      </c>
      <c r="X14" s="14" t="str">
        <f>IF(I14="","",IF(EXACT(I14,"Σ")=TRUE,"J","L"))</f>
        <v>L</v>
      </c>
      <c r="Y14" s="14" t="str">
        <f>IF(J14="","",IF(EXACT(J14,"Ω")=TRUE,"J","L"))</f>
        <v/>
      </c>
      <c r="Z14" s="14" t="str">
        <f>IF(K14="","",IF(EXACT(K14,"Ν")=TRUE,"J","L"))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IF(AJ14=5,"J","L")</f>
        <v>L</v>
      </c>
      <c r="AM14" s="20" t="str">
        <f>IF(E14="","",IF(EXACT(E14,"Α")=TRUE,"J","L"))</f>
        <v>L</v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 t="s">
        <v>19</v>
      </c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IF(E15="","",IF(EXACT(E15,"Τ")=TRUE,"J","L"))</f>
        <v>L</v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 t="s">
        <v>2</v>
      </c>
      <c r="F16" s="29" t="s">
        <v>17</v>
      </c>
      <c r="G16" s="29" t="s">
        <v>24</v>
      </c>
      <c r="H16" s="29" t="s">
        <v>20</v>
      </c>
      <c r="I16" s="29" t="s">
        <v>3</v>
      </c>
      <c r="J16" s="29" t="s">
        <v>15</v>
      </c>
      <c r="K16" s="29" t="s">
        <v>21</v>
      </c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IF(E16="","",IF(EXACT(E16,"Ρ")=TRUE,"J","L"))</f>
        <v>L</v>
      </c>
      <c r="U16" s="14" t="str">
        <f>IF(F16="","",IF(EXACT(F16,"Ο")=TRUE,"J","L"))</f>
        <v>L</v>
      </c>
      <c r="V16" s="14" t="str">
        <f>IF(G16="","",IF(EXACT(G16,"Λ")=TRUE,"J","L"))</f>
        <v>L</v>
      </c>
      <c r="W16" s="14" t="str">
        <f>IF(H16="","",IF(EXACT(H16,"Ο")=TRUE,"J","L"))</f>
        <v>L</v>
      </c>
      <c r="X16" s="14" t="str">
        <f>IF(I16="","",IF(EXACT(I16,"Ι")=TRUE,"J","L"))</f>
        <v>L</v>
      </c>
      <c r="Y16" s="14" t="str">
        <f>IF(J16="","",IF(EXACT(J16,"Ρ")=TRUE,"J","L"))</f>
        <v>L</v>
      </c>
      <c r="Z16" s="14" t="str">
        <f>IF(K16="","",IF(EXACT(K16,"Ι")=TRUE,"J","L"))</f>
        <v>L</v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IF(AJ16=5,"J","L")</f>
        <v>L</v>
      </c>
      <c r="AM16" s="20" t="str">
        <f>IF(E16="","",IF(EXACT(E16,"Ρ")=TRUE,"J","L"))</f>
        <v>L</v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 t="s">
        <v>18</v>
      </c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IF(E17="","",IF(EXACT(E17,"Ο")=TRUE,"J","L"))</f>
        <v>L</v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AZ17"/>
    </row>
    <row r="18" spans="1:52" ht="25.5" thickBot="1">
      <c r="A18" s="30"/>
      <c r="B18" s="30"/>
      <c r="C18" s="24"/>
      <c r="D18" s="2">
        <v>6</v>
      </c>
      <c r="E18" s="29" t="s">
        <v>19</v>
      </c>
      <c r="F18" s="29" t="s">
        <v>5</v>
      </c>
      <c r="G18" s="29" t="s">
        <v>21</v>
      </c>
      <c r="H18" s="29" t="s">
        <v>17</v>
      </c>
      <c r="I18" s="29" t="s">
        <v>20</v>
      </c>
      <c r="J18" s="29" t="s">
        <v>3</v>
      </c>
      <c r="K18" s="2"/>
      <c r="L18" s="2"/>
      <c r="M18" s="2"/>
      <c r="N18" s="2"/>
      <c r="O18" s="24"/>
      <c r="P18" s="2"/>
      <c r="Q18" s="30"/>
      <c r="R18" s="2"/>
      <c r="S18" s="17">
        <v>5</v>
      </c>
      <c r="T18" s="14" t="str">
        <f>IF(E18="","",IF(EXACT(E18,"Σ")=TRUE,"J","L"))</f>
        <v>J</v>
      </c>
      <c r="U18" s="14" t="str">
        <f>IF(F18="","",IF(EXACT(F18,"Η")=TRUE,"J","L"))</f>
        <v>L</v>
      </c>
      <c r="V18" s="14" t="str">
        <f>IF(G18="","",IF(EXACT(G18,"Μ")=TRUE,"J","L"))</f>
        <v>L</v>
      </c>
      <c r="W18" s="14" t="str">
        <f>IF(H18="","",IF(EXACT(H18,"Α")=TRUE,"J","L"))</f>
        <v>L</v>
      </c>
      <c r="X18" s="14" t="str">
        <f>IF(I18="","",IF(EXACT(I18,"Ι")=TRUE,"J","L"))</f>
        <v>L</v>
      </c>
      <c r="Y18" s="14" t="str">
        <f>IF(J18="","",IF(EXACT(J18,"Α")=TRUE,"J","L"))</f>
        <v>J</v>
      </c>
      <c r="Z18" s="14" t="str">
        <f>IF(K18="","",IF(EXACT(K18,"Ι")=TRUE,"J","L"))</f>
        <v/>
      </c>
      <c r="AA18" s="14" t="str">
        <f>IF(L18="","",IF(EXACT(L18,"Α")=TRUE,"J","L"))</f>
        <v/>
      </c>
      <c r="AB18" s="14" t="str">
        <f>IF(M18="","",IF(EXACT(M18,"Σ")=TRUE,"J","L"))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2</v>
      </c>
      <c r="AK18" s="8" t="str">
        <f>IF(AJ18=6,"J","L")</f>
        <v>L</v>
      </c>
      <c r="AM18" s="21" t="str">
        <f>IF(E18="","",IF(EXACT(E18,"Σ")=TRUE,"J","L"))</f>
        <v>J</v>
      </c>
      <c r="AN18" s="21"/>
      <c r="AO18" s="21"/>
      <c r="AP18" s="21"/>
      <c r="AQ18" s="21"/>
      <c r="AR18" s="21"/>
      <c r="AS18" s="21"/>
      <c r="AT18" s="21"/>
      <c r="AU18" s="21"/>
      <c r="AV18" s="21"/>
      <c r="AW18" s="8"/>
      <c r="AX18" s="8"/>
      <c r="AY18" s="8"/>
    </row>
    <row r="19" spans="1:52" ht="15.75">
      <c r="A19" s="30"/>
      <c r="B19" s="30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"/>
      <c r="Q19" s="30"/>
      <c r="R19" s="2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1">
        <f>COUNTIF(AK8:AK18,"J")</f>
        <v>2</v>
      </c>
      <c r="AM19" s="11">
        <f>COUNTIF(AM8:AM17,"J")</f>
        <v>0</v>
      </c>
      <c r="AN19" s="11"/>
      <c r="AO19" s="8"/>
      <c r="AP19" s="8"/>
      <c r="AQ19" s="8"/>
      <c r="AR19" s="8"/>
      <c r="AS19" s="8"/>
      <c r="AT19" s="8"/>
      <c r="AU19" s="8"/>
      <c r="AV19" s="8"/>
      <c r="AW19" s="8" t="s">
        <v>9</v>
      </c>
      <c r="AX19" s="8"/>
      <c r="AY19" s="8"/>
    </row>
    <row r="20" spans="1:52" ht="16.5" thickBot="1">
      <c r="A20" s="30"/>
      <c r="B20" s="30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COUNTIF(AM20:AV20,"J")</f>
        <v>0</v>
      </c>
      <c r="AM20" s="12" t="str">
        <f>IF(AM19=10,"J","L")</f>
        <v>L</v>
      </c>
      <c r="AN20" s="12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AK21" s="6">
        <f>AK19+AK20</f>
        <v>2</v>
      </c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1">
        <v>7</v>
      </c>
      <c r="AL22" s="1" t="s">
        <v>12</v>
      </c>
    </row>
    <row r="23" spans="1:5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23" t="str">
        <f>IF(AK21=AK22,"J","L")</f>
        <v>L</v>
      </c>
    </row>
    <row r="24" spans="1:52" ht="31.5">
      <c r="A24" s="30"/>
      <c r="B24" s="32" t="str">
        <f>IF(AK23="J", "Συγχαρητήρια!!! Έλυσες σωστά το σταυρόλεξο.","")</f>
        <v/>
      </c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</row>
    <row r="25" spans="1:52" ht="24">
      <c r="A25" s="30"/>
      <c r="B25" s="30"/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2" ht="24">
      <c r="D26" s="28"/>
      <c r="R26" s="34"/>
      <c r="S26" s="34"/>
      <c r="AH26" s="34"/>
    </row>
    <row r="27" spans="1:52" ht="24.75">
      <c r="D27" s="27"/>
      <c r="R27"/>
      <c r="S27"/>
      <c r="AH27"/>
    </row>
    <row r="28" spans="1:52" ht="24">
      <c r="D28" s="28"/>
      <c r="E28" s="28"/>
      <c r="R28"/>
      <c r="S28"/>
      <c r="AH28"/>
    </row>
    <row r="29" spans="1:52" ht="24">
      <c r="D29" s="28"/>
      <c r="E29" s="28"/>
      <c r="R29"/>
      <c r="S29"/>
      <c r="AH29"/>
    </row>
    <row r="30" spans="1:52" ht="24">
      <c r="D30" s="28"/>
      <c r="R30"/>
      <c r="S30"/>
      <c r="AH30"/>
    </row>
    <row r="31" spans="1:52" ht="24">
      <c r="D31" s="28"/>
      <c r="R31"/>
      <c r="S31"/>
      <c r="AH31"/>
    </row>
    <row r="32" spans="1:52" ht="24">
      <c r="D32" s="28"/>
      <c r="R32"/>
      <c r="S32"/>
      <c r="AH32"/>
    </row>
    <row r="33" spans="4:34" ht="24">
      <c r="D33" s="28"/>
      <c r="R33"/>
      <c r="S33"/>
      <c r="AH33"/>
    </row>
    <row r="34" spans="4:34" ht="24">
      <c r="D34" s="28"/>
      <c r="R34"/>
      <c r="S34"/>
      <c r="AH34"/>
    </row>
    <row r="35" spans="4:34" ht="24">
      <c r="D35" s="28"/>
      <c r="R35"/>
      <c r="S35"/>
      <c r="AH35"/>
    </row>
    <row r="36" spans="4:34" ht="24">
      <c r="D36" s="28"/>
      <c r="R36"/>
      <c r="S36"/>
      <c r="AH36"/>
    </row>
    <row r="37" spans="4:34" ht="24">
      <c r="D37" s="28"/>
      <c r="R37"/>
      <c r="S37"/>
      <c r="AH37"/>
    </row>
    <row r="38" spans="4:34" ht="24">
      <c r="D38" s="28"/>
      <c r="R38"/>
      <c r="S38"/>
      <c r="AH38"/>
    </row>
    <row r="39" spans="4:34" ht="24">
      <c r="D39" s="28"/>
      <c r="R39"/>
      <c r="S39"/>
      <c r="AH39"/>
    </row>
    <row r="40" spans="4:34" ht="24">
      <c r="D40" s="28"/>
      <c r="R40"/>
      <c r="S40"/>
      <c r="AH40"/>
    </row>
    <row r="41" spans="4:34" ht="24">
      <c r="D41" s="28"/>
      <c r="R41"/>
      <c r="S41"/>
      <c r="AH41"/>
    </row>
    <row r="42" spans="4:34" ht="24">
      <c r="D42" s="28"/>
      <c r="R42"/>
      <c r="S42"/>
      <c r="AH42"/>
    </row>
    <row r="43" spans="4:34">
      <c r="R43"/>
      <c r="S43"/>
      <c r="AH43"/>
    </row>
    <row r="44" spans="4:34">
      <c r="R44"/>
      <c r="S44"/>
      <c r="AH44"/>
    </row>
    <row r="45" spans="4:34">
      <c r="R45"/>
      <c r="AH45"/>
    </row>
    <row r="46" spans="4:34">
      <c r="R46"/>
      <c r="AH46"/>
    </row>
    <row r="47" spans="4:34">
      <c r="R47"/>
      <c r="AH47"/>
    </row>
    <row r="48" spans="4:34">
      <c r="R48"/>
      <c r="AH48"/>
    </row>
    <row r="49" spans="18:34">
      <c r="R49"/>
      <c r="AH49"/>
    </row>
    <row r="50" spans="18:34">
      <c r="R50"/>
      <c r="AH50"/>
    </row>
    <row r="51" spans="18:34">
      <c r="R51"/>
      <c r="AH51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C51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5" width="5.140625" style="1" customWidth="1"/>
    <col min="16" max="16" width="2.5703125" style="1" customWidth="1"/>
    <col min="17" max="20" width="5.140625" style="1" customWidth="1"/>
    <col min="21" max="36" width="3" style="1" customWidth="1"/>
    <col min="37" max="38" width="2.85546875" style="1" customWidth="1"/>
    <col min="39" max="39" width="6.85546875" style="1" customWidth="1"/>
    <col min="40" max="49" width="3.140625" style="1" customWidth="1"/>
    <col min="50" max="16384" width="9.140625" style="1"/>
  </cols>
  <sheetData>
    <row r="1" spans="1:5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5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5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55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3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8" t="s">
        <v>7</v>
      </c>
      <c r="AL4" s="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5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0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 t="s">
        <v>8</v>
      </c>
      <c r="AL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C5" s="34"/>
    </row>
    <row r="6" spans="1:55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"/>
      <c r="R6" s="30"/>
      <c r="S6" s="2"/>
      <c r="T6" s="10"/>
      <c r="U6" s="10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 t="s">
        <v>11</v>
      </c>
      <c r="AL6" s="8"/>
      <c r="AN6" s="8" t="s">
        <v>5</v>
      </c>
      <c r="AO6" s="8" t="s">
        <v>3</v>
      </c>
      <c r="AP6" s="8" t="s">
        <v>6</v>
      </c>
      <c r="AQ6" s="8" t="s">
        <v>1</v>
      </c>
      <c r="AR6" s="8" t="s">
        <v>2</v>
      </c>
      <c r="AS6" s="8" t="s">
        <v>3</v>
      </c>
      <c r="AT6" s="8"/>
      <c r="AU6" s="8"/>
      <c r="AV6" s="8"/>
      <c r="AW6" s="8"/>
      <c r="AX6" s="8"/>
      <c r="AY6" s="8"/>
      <c r="AZ6" s="8"/>
      <c r="BC6"/>
    </row>
    <row r="7" spans="1:55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4"/>
      <c r="Q7" s="2"/>
      <c r="R7" s="30"/>
      <c r="S7" s="2"/>
      <c r="T7" s="8" t="s">
        <v>4</v>
      </c>
      <c r="U7" s="10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 t="s">
        <v>10</v>
      </c>
      <c r="AL7" s="8"/>
      <c r="AN7" s="8">
        <v>1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C7"/>
    </row>
    <row r="8" spans="1:55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29"/>
      <c r="M8" s="29"/>
      <c r="N8" s="29"/>
      <c r="O8" s="35"/>
      <c r="P8" s="26"/>
      <c r="Q8" s="5"/>
      <c r="R8" s="30"/>
      <c r="S8" s="5"/>
      <c r="T8" s="17">
        <v>1</v>
      </c>
      <c r="U8" s="14" t="str">
        <f>IF(E8="","",IF(EXACT(E8,"Π")=TRUE,"J","L"))</f>
        <v/>
      </c>
      <c r="V8" s="14" t="str">
        <f>IF(F8="","",IF(EXACT(F8,"Ο")=TRUE,"J","L"))</f>
        <v/>
      </c>
      <c r="W8" s="14" t="str">
        <f>IF(G8="","",IF(EXACT(G8,"Δ")=TRUE,"J","L"))</f>
        <v/>
      </c>
      <c r="X8" s="14" t="str">
        <f>IF(H8="","",IF(EXACT(H8,"Ο")=TRUE,"J","L"))</f>
        <v/>
      </c>
      <c r="Y8" s="14" t="str">
        <f>IF(I8="","",IF(EXACT(I8,"Σ")=TRUE,"J","L"))</f>
        <v/>
      </c>
      <c r="Z8" s="14" t="str">
        <f>IF(J8="","",IF(EXACT(J8,"Φ")=TRUE,"J","L"))</f>
        <v/>
      </c>
      <c r="AA8" s="14" t="str">
        <f>IF(K8="","",IF(EXACT(K8,"Α")=TRUE,"J","L"))</f>
        <v/>
      </c>
      <c r="AB8" s="14" t="str">
        <f>IF(L8="","",IF(EXACT(L8,"Ι")=TRUE,"J","L"))</f>
        <v/>
      </c>
      <c r="AC8" s="14" t="str">
        <f>IF(M8="","",IF(EXACT(M8,"Ρ")=TRUE,"J","L"))</f>
        <v/>
      </c>
      <c r="AD8" s="14" t="str">
        <f>IF(N8="","",IF(EXACT(N8,"Ο")=TRUE,"J","L"))</f>
        <v/>
      </c>
      <c r="AE8" s="14" t="str">
        <f t="shared" ref="AE8:AH8" si="0">IF(P8="","",IF(EXACT(P8,"Ε")=TRUE,"J","L"))</f>
        <v/>
      </c>
      <c r="AF8" s="14" t="str">
        <f t="shared" si="0"/>
        <v/>
      </c>
      <c r="AG8" s="14" t="str">
        <f t="shared" si="0"/>
        <v/>
      </c>
      <c r="AH8" s="14" t="str">
        <f t="shared" si="0"/>
        <v/>
      </c>
      <c r="AI8" s="14"/>
      <c r="AJ8" s="15"/>
      <c r="AK8" s="8">
        <f>COUNTIF(U8:AD8,"J")</f>
        <v>0</v>
      </c>
      <c r="AL8" s="8" t="str">
        <f>IF(AK8=10,"J","L")</f>
        <v>L</v>
      </c>
      <c r="AN8" s="19" t="str">
        <f>IF(E8="","",IF(EXACT(E8,"Π")=TRUE,"J","L"))</f>
        <v/>
      </c>
      <c r="AO8" s="19"/>
      <c r="AP8" s="19"/>
      <c r="AQ8" s="19"/>
      <c r="AR8" s="19"/>
      <c r="AS8" s="19"/>
      <c r="AT8" s="19"/>
      <c r="AU8" s="19"/>
      <c r="AV8" s="19"/>
      <c r="AW8" s="19"/>
      <c r="AX8" s="8"/>
      <c r="AY8" s="8"/>
      <c r="AZ8" s="8"/>
      <c r="BC8"/>
    </row>
    <row r="9" spans="1:55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26"/>
      <c r="Q9" s="5"/>
      <c r="R9" s="30"/>
      <c r="S9" s="5"/>
      <c r="T9" s="17"/>
      <c r="U9" s="13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5"/>
      <c r="AK9" s="8"/>
      <c r="AL9" s="8"/>
      <c r="AN9" s="19" t="str">
        <f>IF(E9="","",IF(EXACT(E9,"Ο")=TRUE,"J","L"))</f>
        <v/>
      </c>
      <c r="AO9" s="20"/>
      <c r="AP9" s="20"/>
      <c r="AQ9" s="20"/>
      <c r="AR9" s="20"/>
      <c r="AS9" s="20"/>
      <c r="AT9" s="20"/>
      <c r="AU9" s="20"/>
      <c r="AV9" s="20"/>
      <c r="AW9" s="20"/>
      <c r="AX9" s="8"/>
      <c r="AY9" s="8"/>
      <c r="AZ9" s="8"/>
      <c r="BC9"/>
    </row>
    <row r="10" spans="1:55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5"/>
      <c r="J10" s="5"/>
      <c r="K10" s="5"/>
      <c r="L10" s="5"/>
      <c r="M10" s="5"/>
      <c r="N10" s="5"/>
      <c r="O10" s="5"/>
      <c r="P10" s="26"/>
      <c r="Q10" s="5"/>
      <c r="R10" s="30"/>
      <c r="S10" s="5"/>
      <c r="T10" s="17">
        <v>2</v>
      </c>
      <c r="U10" s="14" t="str">
        <f>IF(E10="","",IF(EXACT(E10,"Ρ")=TRUE,"J","L"))</f>
        <v/>
      </c>
      <c r="V10" s="14" t="str">
        <f>IF(F10="","",IF(EXACT(F10,"Ι")=TRUE,"J","L"))</f>
        <v/>
      </c>
      <c r="W10" s="14" t="str">
        <f>IF(G10="","",IF(EXACT(G10,"Γ")=TRUE,"J","L"))</f>
        <v/>
      </c>
      <c r="X10" s="14" t="str">
        <f>IF(H10="","",IF(EXACT(H10,"Α")=TRUE,"J","L"))</f>
        <v/>
      </c>
      <c r="Y10" s="14" t="str">
        <f>IF(I10="","",IF(EXACT(I10,"Ο")=TRUE,"J","L"))</f>
        <v/>
      </c>
      <c r="Z10" s="14" t="str">
        <f>IF(J10="","",IF(EXACT(J10,"Σ")=TRUE,"J","L"))</f>
        <v/>
      </c>
      <c r="AA10" s="14"/>
      <c r="AB10" s="14"/>
      <c r="AC10" s="14"/>
      <c r="AD10" s="14"/>
      <c r="AE10" s="14"/>
      <c r="AF10" s="14"/>
      <c r="AG10" s="14"/>
      <c r="AH10" s="14"/>
      <c r="AI10" s="14"/>
      <c r="AJ10" s="15"/>
      <c r="AK10" s="8">
        <f>COUNTIF(U10:Z10,"J")</f>
        <v>0</v>
      </c>
      <c r="AL10" s="8" t="str">
        <f>IF(AK10=4,"J","L")</f>
        <v>L</v>
      </c>
      <c r="AN10" s="20" t="str">
        <f>IF(E10="","",IF(EXACT(E10,"Ρ")=TRUE,"J","L"))</f>
        <v/>
      </c>
      <c r="AO10" s="20"/>
      <c r="AP10" s="20"/>
      <c r="AQ10" s="20"/>
      <c r="AR10" s="20"/>
      <c r="AS10" s="20"/>
      <c r="AT10" s="20"/>
      <c r="AU10" s="20"/>
      <c r="AV10" s="20"/>
      <c r="AW10" s="20"/>
      <c r="AX10" s="8"/>
      <c r="AY10" s="8"/>
      <c r="AZ10" s="8"/>
      <c r="BA10" s="34"/>
      <c r="BC10"/>
    </row>
    <row r="11" spans="1:55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26"/>
      <c r="Q11" s="5"/>
      <c r="R11" s="30"/>
      <c r="S11" s="5"/>
      <c r="T11" s="17"/>
      <c r="U11" s="13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5"/>
      <c r="AK11" s="8"/>
      <c r="AL11" s="8"/>
      <c r="AN11" s="20" t="str">
        <f>IF(E11="","",IF(EXACT(E11,"Τ")=TRUE,"J","L"))</f>
        <v/>
      </c>
      <c r="AO11" s="20"/>
      <c r="AP11" s="20"/>
      <c r="AQ11" s="20"/>
      <c r="AR11" s="20"/>
      <c r="AS11" s="20"/>
      <c r="AT11" s="20"/>
      <c r="AU11" s="20"/>
      <c r="AV11" s="20"/>
      <c r="AW11" s="20"/>
      <c r="AX11" s="8"/>
      <c r="AY11" s="8"/>
      <c r="AZ11" s="8"/>
      <c r="BA11" s="34"/>
      <c r="BC11"/>
    </row>
    <row r="12" spans="1:55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5"/>
      <c r="M12" s="5"/>
      <c r="N12" s="5"/>
      <c r="O12" s="5"/>
      <c r="P12" s="26"/>
      <c r="Q12" s="5"/>
      <c r="R12" s="30"/>
      <c r="S12" s="5"/>
      <c r="T12" s="17">
        <v>3</v>
      </c>
      <c r="U12" s="14" t="str">
        <f>IF(E12="","",IF(EXACT(E12,"Ο")=TRUE,"J","L"))</f>
        <v/>
      </c>
      <c r="V12" s="14" t="str">
        <f>IF(F12="","",IF(EXACT(F12,"Γ")=TRUE,"J","L"))</f>
        <v/>
      </c>
      <c r="W12" s="14" t="str">
        <f>IF(G12="","",IF(EXACT(G12,"Δ")=TRUE,"J","L"))</f>
        <v/>
      </c>
      <c r="X12" s="14" t="str">
        <f>IF(H12="","",IF(EXACT(H12,"Ο")=TRUE,"J","L"))</f>
        <v/>
      </c>
      <c r="Y12" s="14" t="str">
        <f>IF(I12="","",IF(EXACT(I12,"Ν")=TRUE,"J","L"))</f>
        <v/>
      </c>
      <c r="Z12" s="14" t="str">
        <f>IF(J12="","",IF(EXACT(J12,"Τ")=TRUE,"J","L"))</f>
        <v/>
      </c>
      <c r="AA12" s="14" t="str">
        <f>IF(K12="","",IF(EXACT(K12,"Α")=TRUE,"J","L"))</f>
        <v/>
      </c>
      <c r="AB12" s="14" t="str">
        <f>IF(L12="","",IF(EXACT(L12,"Ο")=TRUE,"J","L"))</f>
        <v/>
      </c>
      <c r="AC12" s="14" t="str">
        <f>IF(M12="","",IF(EXACT(M12,"Ι")=TRUE,"J","L"))</f>
        <v/>
      </c>
      <c r="AD12" s="14"/>
      <c r="AE12" s="14"/>
      <c r="AF12" s="14"/>
      <c r="AG12" s="14"/>
      <c r="AH12" s="14"/>
      <c r="AI12" s="14"/>
      <c r="AJ12" s="15"/>
      <c r="AK12" s="8">
        <f>COUNTIF(U12:AC12,"J")</f>
        <v>0</v>
      </c>
      <c r="AL12" s="8" t="str">
        <f>IF(AK12=7,"J","L")</f>
        <v>L</v>
      </c>
      <c r="AN12" s="20" t="str">
        <f>IF(E12="","",IF(EXACT(E12,"Ο")=TRUE,"J","L"))</f>
        <v/>
      </c>
      <c r="AO12" s="20"/>
      <c r="AP12" s="20"/>
      <c r="AQ12" s="20"/>
      <c r="AR12" s="20"/>
      <c r="AS12" s="20"/>
      <c r="AT12" s="20"/>
      <c r="AU12" s="20"/>
      <c r="AV12" s="20"/>
      <c r="AW12" s="20"/>
      <c r="AX12" s="8"/>
      <c r="AY12" s="8"/>
      <c r="AZ12" s="8"/>
      <c r="BC12"/>
    </row>
    <row r="13" spans="1:55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4"/>
      <c r="Q13" s="2"/>
      <c r="R13" s="30"/>
      <c r="S13" s="2"/>
      <c r="T13" s="18"/>
      <c r="U13" s="16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5"/>
      <c r="AK13" s="8"/>
      <c r="AL13" s="8"/>
      <c r="AN13" s="20" t="str">
        <f>IF(E13="","",IF(EXACT(E13,"Κ")=TRUE,"J","L"))</f>
        <v/>
      </c>
      <c r="AO13" s="20"/>
      <c r="AP13" s="20"/>
      <c r="AQ13" s="20"/>
      <c r="AR13" s="20"/>
      <c r="AS13" s="20"/>
      <c r="AT13" s="20"/>
      <c r="AU13" s="20"/>
      <c r="AV13" s="20"/>
      <c r="AW13" s="20"/>
      <c r="AX13" s="8"/>
      <c r="AY13" s="8"/>
      <c r="AZ13" s="8"/>
      <c r="BC13"/>
    </row>
    <row r="14" spans="1:55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37"/>
      <c r="J14" s="2"/>
      <c r="K14" s="2"/>
      <c r="L14" s="2"/>
      <c r="M14" s="2"/>
      <c r="N14" s="2"/>
      <c r="O14" s="2"/>
      <c r="P14" s="24"/>
      <c r="Q14" s="2"/>
      <c r="R14" s="30"/>
      <c r="S14" s="2"/>
      <c r="T14" s="18">
        <v>4</v>
      </c>
      <c r="U14" s="14" t="str">
        <f>IF(E14="","",IF(EXACT(E14,"Α")=TRUE,"J","L"))</f>
        <v/>
      </c>
      <c r="V14" s="14" t="str">
        <f>IF(F14="","",IF(EXACT(F14,"Ρ")=TRUE,"J","L"))</f>
        <v/>
      </c>
      <c r="W14" s="14" t="str">
        <f>IF(G14="","",IF(EXACT(G14,"Ν")=TRUE,"J","L"))</f>
        <v/>
      </c>
      <c r="X14" s="14" t="str">
        <f>IF(H14="","",IF(EXACT(H14,"Ι")=TRUE,"J","L"))</f>
        <v/>
      </c>
      <c r="Y14" s="14" t="str">
        <f>IF(I14="","",IF(EXACT(I14,"Σ")=TRUE,"J","L"))</f>
        <v/>
      </c>
      <c r="Z14" s="14" t="str">
        <f>IF(J14="","",IF(EXACT(J14,"Ω")=TRUE,"J","L"))</f>
        <v/>
      </c>
      <c r="AA14" s="14" t="str">
        <f>IF(K14="","",IF(EXACT(K14,"Ν")=TRUE,"J","L"))</f>
        <v/>
      </c>
      <c r="AB14" s="14" t="str">
        <f>IF(L14="","",IF(EXACT(L14,"Ο")=TRUE,"J","L"))</f>
        <v/>
      </c>
      <c r="AC14" s="14" t="str">
        <f>IF(M14="","",IF(EXACT(M14,"Ι")=TRUE,"J","L"))</f>
        <v/>
      </c>
      <c r="AD14" s="14"/>
      <c r="AE14" s="14"/>
      <c r="AF14" s="14"/>
      <c r="AG14" s="14"/>
      <c r="AH14" s="14"/>
      <c r="AI14" s="14"/>
      <c r="AJ14" s="15"/>
      <c r="AK14" s="8">
        <f>COUNTIF(U14:AB14,"J")</f>
        <v>0</v>
      </c>
      <c r="AL14" s="8" t="str">
        <f>IF(AK14=4,"J","L")</f>
        <v>L</v>
      </c>
      <c r="AN14" s="20" t="str">
        <f>IF(E14="","",IF(EXACT(E14,"Α")=TRUE,"J","L"))</f>
        <v/>
      </c>
      <c r="AO14" s="20"/>
      <c r="AP14" s="20"/>
      <c r="AQ14" s="20"/>
      <c r="AR14" s="20"/>
      <c r="AS14" s="20"/>
      <c r="AT14" s="20"/>
      <c r="AU14" s="20"/>
      <c r="AV14" s="20"/>
      <c r="AW14" s="20"/>
      <c r="AX14" s="8"/>
      <c r="AY14" s="8"/>
      <c r="AZ14" s="8"/>
      <c r="BC14"/>
    </row>
    <row r="15" spans="1:55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4"/>
      <c r="Q15" s="2"/>
      <c r="R15" s="30"/>
      <c r="S15" s="2"/>
      <c r="T15" s="1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5"/>
      <c r="AK15" s="8"/>
      <c r="AL15" s="8"/>
      <c r="AN15" s="20" t="str">
        <f>IF(E15="","",IF(EXACT(E15,"Λ")=TRUE,"J","L"))</f>
        <v/>
      </c>
      <c r="AO15" s="20"/>
      <c r="AP15" s="20"/>
      <c r="AQ15" s="20"/>
      <c r="AR15" s="20"/>
      <c r="AS15" s="20"/>
      <c r="AT15" s="20"/>
      <c r="AU15" s="20"/>
      <c r="AV15" s="20"/>
      <c r="AW15" s="20"/>
      <c r="AX15" s="8"/>
      <c r="AY15" s="8"/>
      <c r="AZ15" s="8"/>
      <c r="BC15"/>
    </row>
    <row r="16" spans="1:55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37"/>
      <c r="J16" s="37"/>
      <c r="K16" s="37"/>
      <c r="L16" s="2"/>
      <c r="M16" s="2"/>
      <c r="N16" s="2"/>
      <c r="O16" s="2"/>
      <c r="P16" s="24"/>
      <c r="Q16" s="2"/>
      <c r="R16" s="30"/>
      <c r="S16" s="2"/>
      <c r="T16" s="17">
        <v>5</v>
      </c>
      <c r="U16" s="14" t="str">
        <f>IF(E16="","",IF(EXACT(E16,"Α")=TRUE,"J","L"))</f>
        <v/>
      </c>
      <c r="V16" s="14" t="str">
        <f>IF(F16="","",IF(EXACT(F16,"Υ")=TRUE,"J","L"))</f>
        <v/>
      </c>
      <c r="W16" s="14" t="str">
        <f>IF(G16="","",IF(EXACT(G16,"Γ")=TRUE,"J","L"))</f>
        <v/>
      </c>
      <c r="X16" s="14" t="str">
        <f>IF(H16="","",IF(EXACT(H16,"Ο")=TRUE,"J","L"))</f>
        <v/>
      </c>
      <c r="Y16" s="14" t="str">
        <f>IF(I16="","",IF(EXACT(I16,"Ι")=TRUE,"J","L"))</f>
        <v/>
      </c>
      <c r="Z16" s="14" t="str">
        <f>IF(J16="","",IF(EXACT(J16,"Ρ")=TRUE,"J","L"))</f>
        <v/>
      </c>
      <c r="AA16" s="14" t="str">
        <f>IF(K16="","",IF(EXACT(K16,"Ι")=TRUE,"J","L"))</f>
        <v/>
      </c>
      <c r="AB16" s="14" t="str">
        <f>IF(L16="","",IF(EXACT(L16,"Α")=TRUE,"J","L"))</f>
        <v/>
      </c>
      <c r="AC16" s="14" t="str">
        <f>IF(M16="","",IF(EXACT(M16,"Σ")=TRUE,"J","L"))</f>
        <v/>
      </c>
      <c r="AD16" s="14"/>
      <c r="AE16" s="14"/>
      <c r="AF16" s="14"/>
      <c r="AG16" s="14"/>
      <c r="AH16" s="14"/>
      <c r="AI16" s="14"/>
      <c r="AJ16" s="15"/>
      <c r="AK16" s="8">
        <f>COUNTIF(U16:AB16,"J")</f>
        <v>0</v>
      </c>
      <c r="AL16" s="8" t="str">
        <f>IF(AK16=4,"J","L")</f>
        <v>L</v>
      </c>
      <c r="AN16" s="20" t="str">
        <f>IF(E16="","",IF(EXACT(E16,"Α")=TRUE,"J","L"))</f>
        <v/>
      </c>
      <c r="AO16" s="20"/>
      <c r="AP16" s="20"/>
      <c r="AQ16" s="20"/>
      <c r="AR16" s="20"/>
      <c r="AS16" s="20"/>
      <c r="AT16" s="20"/>
      <c r="AU16" s="20"/>
      <c r="AV16" s="20"/>
      <c r="AW16" s="20"/>
      <c r="AX16" s="8"/>
      <c r="AY16" s="8"/>
      <c r="AZ16" s="8"/>
      <c r="BC16"/>
    </row>
    <row r="17" spans="1:55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"/>
      <c r="P17" s="24"/>
      <c r="Q17" s="2"/>
      <c r="R17" s="30"/>
      <c r="S17" s="2"/>
      <c r="T17" s="1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5"/>
      <c r="AK17" s="8"/>
      <c r="AL17" s="8"/>
      <c r="AN17" s="20" t="str">
        <f>IF(E17="","",IF(EXACT(E17,"Δ")=TRUE,"J","L"))</f>
        <v/>
      </c>
      <c r="AO17" s="20"/>
      <c r="AP17" s="20"/>
      <c r="AQ17" s="20"/>
      <c r="AR17" s="20"/>
      <c r="AS17" s="20"/>
      <c r="AT17" s="20"/>
      <c r="AU17" s="20"/>
      <c r="AV17" s="20"/>
      <c r="AW17" s="20"/>
      <c r="AX17" s="8"/>
      <c r="AY17" s="8"/>
      <c r="AZ17" s="8"/>
      <c r="BC17"/>
    </row>
    <row r="18" spans="1:55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4"/>
      <c r="Q18" s="2"/>
      <c r="R18" s="30"/>
      <c r="S18" s="2"/>
      <c r="T18" s="17">
        <v>6</v>
      </c>
      <c r="U18" s="14" t="str">
        <f>IF(E18="","",IF(EXACT(E18,"Α")=TRUE,"J","L"))</f>
        <v/>
      </c>
      <c r="V18" s="14" t="str">
        <f>IF(F18="","",IF(EXACT(F18,"Ν")=TRUE,"J","L"))</f>
        <v/>
      </c>
      <c r="W18" s="14" t="str">
        <f>IF(G18="","",IF(EXACT(G18,"Ε")=TRUE,"J","L"))</f>
        <v/>
      </c>
      <c r="X18" s="14" t="str">
        <f>IF(H18="","",IF(EXACT(H18,"Μ")=TRUE,"J","L"))</f>
        <v/>
      </c>
      <c r="Y18" s="14" t="str">
        <f>IF(I18="","",IF(EXACT(I18,"Ι")=TRUE,"J","L"))</f>
        <v/>
      </c>
      <c r="Z18" s="14" t="str">
        <f>IF(J18="","",IF(EXACT(J18,"Σ")=TRUE,"J","L"))</f>
        <v/>
      </c>
      <c r="AA18" s="14" t="str">
        <f>IF(K18="","",IF(EXACT(K18,"Τ")=TRUE,"J","L"))</f>
        <v/>
      </c>
      <c r="AB18" s="14" t="str">
        <f>IF(L18="","",IF(EXACT(L18,"Η")=TRUE,"J","L"))</f>
        <v/>
      </c>
      <c r="AC18" s="14" t="str">
        <f>IF(M18="","",IF(EXACT(M18,"Ρ")=TRUE,"J","L"))</f>
        <v/>
      </c>
      <c r="AD18" s="14" t="str">
        <f>IF(N18="","",IF(EXACT(N18,"Α")=TRUE,"J","L"))</f>
        <v/>
      </c>
      <c r="AE18" s="14" t="str">
        <f>IF(O18="","",IF(EXACT(O18,"Σ")=TRUE,"J","L"))</f>
        <v/>
      </c>
      <c r="AF18" s="14"/>
      <c r="AG18" s="14"/>
      <c r="AH18" s="14"/>
      <c r="AI18" s="14"/>
      <c r="AJ18" s="15"/>
      <c r="AK18" s="8">
        <f>COUNTIF(U18:AE18,"J")</f>
        <v>0</v>
      </c>
      <c r="AL18" s="8" t="str">
        <f>IF(AK18=11,"J","L")</f>
        <v>L</v>
      </c>
      <c r="AN18" s="21" t="str">
        <f>IF(E18="","",IF(EXACT(E18,"Α")=TRUE,"J","L"))</f>
        <v/>
      </c>
      <c r="AO18" s="21"/>
      <c r="AP18" s="21"/>
      <c r="AQ18" s="21"/>
      <c r="AR18" s="21"/>
      <c r="AS18" s="21"/>
      <c r="AT18" s="21"/>
      <c r="AU18" s="21"/>
      <c r="AV18" s="21"/>
      <c r="AW18" s="21"/>
      <c r="AX18" s="8"/>
      <c r="AY18" s="8"/>
      <c r="AZ18" s="8"/>
      <c r="BC18"/>
    </row>
    <row r="19" spans="1:55" ht="15.75">
      <c r="A19" s="30"/>
      <c r="B19" s="30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"/>
      <c r="R19" s="30"/>
      <c r="S19" s="2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">
        <f>COUNTIF(AL8:AL18,"J")</f>
        <v>0</v>
      </c>
      <c r="AN19" s="11">
        <f>COUNTIF(AN8:AN17,"J")</f>
        <v>0</v>
      </c>
      <c r="AO19" s="11"/>
      <c r="AP19" s="8"/>
      <c r="AQ19" s="8"/>
      <c r="AR19" s="8"/>
      <c r="AS19" s="8"/>
      <c r="AT19" s="8"/>
      <c r="AU19" s="8"/>
      <c r="AV19" s="8"/>
      <c r="AW19" s="8"/>
      <c r="AX19" s="8" t="s">
        <v>9</v>
      </c>
      <c r="AY19" s="8"/>
      <c r="AZ19" s="8"/>
      <c r="BC19"/>
    </row>
    <row r="20" spans="1:55" ht="16.5" thickBot="1">
      <c r="A20" s="30"/>
      <c r="B20" s="30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30"/>
      <c r="S20" s="2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">
        <f>COUNTIF(AN20:AW20,"J")</f>
        <v>0</v>
      </c>
      <c r="AN20" s="12" t="str">
        <f>IF(AN19=10,"J","L")</f>
        <v>L</v>
      </c>
      <c r="AO20" s="12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C20"/>
    </row>
    <row r="21" spans="1:5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AL21" s="6">
        <f>AL19+AL20</f>
        <v>0</v>
      </c>
      <c r="BC21"/>
    </row>
    <row r="22" spans="1:55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AL22" s="1">
        <v>7</v>
      </c>
      <c r="AM22" s="1" t="s">
        <v>12</v>
      </c>
      <c r="BC22"/>
    </row>
    <row r="23" spans="1:55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AL23" s="23" t="str">
        <f>IF(AL21=AL22,"J","L")</f>
        <v>L</v>
      </c>
      <c r="BC23"/>
    </row>
    <row r="24" spans="1:55" ht="31.5">
      <c r="A24" s="30"/>
      <c r="B24" s="32" t="str">
        <f>IF(AL23="J", "Συγχαρητήρια!!! Έλυσες σωστά το σταυρόλεξο.","")</f>
        <v/>
      </c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C24"/>
    </row>
    <row r="25" spans="1:55" ht="24">
      <c r="A25" s="30"/>
      <c r="B25" s="30"/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C25"/>
    </row>
    <row r="26" spans="1:55" ht="24">
      <c r="D26" s="28"/>
      <c r="R26" s="34"/>
      <c r="T26" s="34"/>
      <c r="X26" s="40"/>
      <c r="BC26"/>
    </row>
    <row r="27" spans="1:55" ht="24.75">
      <c r="D27" s="27"/>
      <c r="R27"/>
      <c r="T27"/>
      <c r="BC27"/>
    </row>
    <row r="28" spans="1:55" ht="24">
      <c r="D28" s="28"/>
      <c r="E28" s="28"/>
      <c r="R28"/>
      <c r="T28"/>
    </row>
    <row r="29" spans="1:55" ht="24">
      <c r="D29" s="28"/>
      <c r="E29" s="28"/>
      <c r="R29"/>
      <c r="T29"/>
    </row>
    <row r="30" spans="1:55" ht="24">
      <c r="D30" s="28"/>
      <c r="R30"/>
      <c r="T30"/>
    </row>
    <row r="31" spans="1:55" ht="24">
      <c r="D31" s="28"/>
      <c r="R31"/>
      <c r="T31"/>
    </row>
    <row r="32" spans="1:55" ht="24">
      <c r="D32" s="28"/>
      <c r="R32"/>
      <c r="T32"/>
    </row>
    <row r="33" spans="4:20" ht="24">
      <c r="D33" s="28"/>
      <c r="R33"/>
      <c r="T33"/>
    </row>
    <row r="34" spans="4:20" ht="24">
      <c r="D34" s="28"/>
      <c r="R34"/>
      <c r="T34"/>
    </row>
    <row r="35" spans="4:20" ht="24">
      <c r="D35" s="28"/>
      <c r="R35"/>
      <c r="T35"/>
    </row>
    <row r="36" spans="4:20" ht="24">
      <c r="D36" s="28"/>
      <c r="R36"/>
      <c r="T36"/>
    </row>
    <row r="37" spans="4:20" ht="24">
      <c r="D37" s="28"/>
      <c r="R37"/>
      <c r="T37"/>
    </row>
    <row r="38" spans="4:20" ht="24">
      <c r="D38" s="28"/>
      <c r="R38"/>
      <c r="T38"/>
    </row>
    <row r="39" spans="4:20" ht="24">
      <c r="D39" s="28"/>
      <c r="R39"/>
      <c r="T39"/>
    </row>
    <row r="40" spans="4:20" ht="24">
      <c r="D40" s="28"/>
      <c r="R40"/>
      <c r="T40"/>
    </row>
    <row r="41" spans="4:20" ht="24">
      <c r="D41" s="28"/>
      <c r="R41"/>
      <c r="T41"/>
    </row>
    <row r="42" spans="4:20" ht="24">
      <c r="D42" s="28"/>
      <c r="R42"/>
      <c r="T42"/>
    </row>
    <row r="43" spans="4:20">
      <c r="R43"/>
      <c r="T43"/>
    </row>
    <row r="44" spans="4:20">
      <c r="R44"/>
      <c r="T44"/>
    </row>
    <row r="45" spans="4:20">
      <c r="R45"/>
      <c r="T45"/>
    </row>
    <row r="46" spans="4:20">
      <c r="T46"/>
    </row>
    <row r="47" spans="4:20">
      <c r="T47"/>
    </row>
    <row r="48" spans="4:20">
      <c r="T48"/>
    </row>
    <row r="49" spans="20:20">
      <c r="T49"/>
    </row>
    <row r="50" spans="20:20">
      <c r="T50"/>
    </row>
    <row r="51" spans="20:20">
      <c r="T51"/>
    </row>
  </sheetData>
  <sheetProtection password="C613" sheet="1" objects="1" scenarios="1"/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53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4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4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4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AZ3" s="34"/>
    </row>
    <row r="4" spans="1:54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/>
    </row>
    <row r="5" spans="1:54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/>
      <c r="BB5" s="34"/>
    </row>
    <row r="6" spans="1:54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4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4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5"/>
      <c r="L8" s="5"/>
      <c r="M8" s="5"/>
      <c r="N8" s="5"/>
      <c r="O8" s="26"/>
      <c r="P8" s="5"/>
      <c r="Q8" s="30"/>
      <c r="R8" s="5"/>
      <c r="S8" s="17">
        <v>1</v>
      </c>
      <c r="T8" s="14" t="str">
        <f>IF(E8="","",IF(EXACT(E8,"Λ")=TRUE,"J","L"))</f>
        <v/>
      </c>
      <c r="U8" s="14" t="str">
        <f>IF(F8="","",IF(EXACT(F8,"Ε")=TRUE,"J","L"))</f>
        <v/>
      </c>
      <c r="V8" s="14" t="str">
        <f>IF(G8="","",IF(EXACT(G8,"Μ")=TRUE,"J","L"))</f>
        <v/>
      </c>
      <c r="W8" s="14" t="str">
        <f>IF(H8="","",IF(EXACT(H8,"Ο")=TRUE,"J","L"))</f>
        <v/>
      </c>
      <c r="X8" s="14" t="str">
        <f>IF(I8="","",IF(EXACT(I8,"Ν")=TRUE,"J","L"))</f>
        <v/>
      </c>
      <c r="Y8" s="14" t="str">
        <f>IF(J8="","",IF(EXACT(J8,"Ι")=TRUE,"J","L"))</f>
        <v/>
      </c>
      <c r="Z8" s="14" t="str">
        <f>IF(K8="","",IF(EXACT(K8,"Σ")=TRUE,"J","L"))</f>
        <v/>
      </c>
      <c r="AA8" s="14" t="str">
        <f t="shared" ref="AA8:AG8" si="0">IF(L8="","",IF(EXACT(L8,"Ε")=TRUE,"J","L"))</f>
        <v/>
      </c>
      <c r="AB8" s="14" t="str">
        <f t="shared" si="0"/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COUNTIF(T8:Z8,"J")</f>
        <v>0</v>
      </c>
      <c r="AK8" s="8" t="str">
        <f>IF(AJ8=6,"J","L")</f>
        <v>L</v>
      </c>
      <c r="AM8" s="19" t="str">
        <f>IF(E8="","",IF(EXACT(E8,"Λ")=TRUE,"J","L"))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4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IF(E9="","",IF(EXACT(E9,"Α")=TRUE,"J","L"))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4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5"/>
      <c r="M10" s="5"/>
      <c r="N10" s="5"/>
      <c r="O10" s="26"/>
      <c r="P10" s="5"/>
      <c r="Q10" s="30"/>
      <c r="R10" s="5"/>
      <c r="S10" s="17">
        <v>2</v>
      </c>
      <c r="T10" s="14" t="str">
        <f>IF(E10="","",IF(EXACT(E10,"Χ")=TRUE,"J","L"))</f>
        <v/>
      </c>
      <c r="U10" s="14" t="str">
        <f>IF(F10="","",IF(EXACT(F10,"Ρ")=TRUE,"J","L"))</f>
        <v/>
      </c>
      <c r="V10" s="14" t="str">
        <f>IF(G10="","",IF(EXACT(G10,"Ω")=TRUE,"J","L"))</f>
        <v/>
      </c>
      <c r="W10" s="14" t="str">
        <f>IF(H10="","",IF(EXACT(H10,"Μ")=TRUE,"J","L"))</f>
        <v/>
      </c>
      <c r="X10" s="14" t="str">
        <f>IF(I10="","",IF(EXACT(I10,"Α")=TRUE,"J","L"))</f>
        <v/>
      </c>
      <c r="Y10" s="14" t="str">
        <f>IF(J10="","",IF(EXACT(J10,"Τ")=TRUE,"J","L"))</f>
        <v/>
      </c>
      <c r="Z10" s="14" t="str">
        <f>IF(K10="","",IF(EXACT(K10,"Α")=TRUE,"J","L"))</f>
        <v/>
      </c>
      <c r="AA10" s="14"/>
      <c r="AB10" s="14"/>
      <c r="AC10" s="14"/>
      <c r="AD10" s="14"/>
      <c r="AE10" s="14"/>
      <c r="AF10" s="14"/>
      <c r="AG10" s="14"/>
      <c r="AH10" s="14"/>
      <c r="AI10" s="15"/>
      <c r="AJ10" s="8">
        <f>COUNTIF(T10:Z10,"J")</f>
        <v>0</v>
      </c>
      <c r="AK10" s="8" t="str">
        <f>IF(AJ10=7,"J","L")</f>
        <v>L</v>
      </c>
      <c r="AM10" s="20" t="str">
        <f>IF(E10="","",IF(EXACT(E10,"Χ")=TRUE,"J","L"))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4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IF(E11="","",IF(EXACT(E11,"Α")=TRUE,"J","L"))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4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5"/>
      <c r="J12" s="5"/>
      <c r="K12" s="5"/>
      <c r="L12" s="5"/>
      <c r="M12" s="5"/>
      <c r="N12" s="5"/>
      <c r="O12" s="26"/>
      <c r="P12" s="5"/>
      <c r="Q12" s="30"/>
      <c r="R12" s="5"/>
      <c r="S12" s="17">
        <v>3</v>
      </c>
      <c r="T12" s="14" t="str">
        <f>IF(E12="","",IF(EXACT(E12,"Ν")=TRUE,"J","L"))</f>
        <v/>
      </c>
      <c r="U12" s="14" t="str">
        <f>IF(F12="","",IF(EXACT(F12,"Ε")=TRUE,"J","L"))</f>
        <v/>
      </c>
      <c r="V12" s="14" t="str">
        <f>IF(G12="","",IF(EXACT(G12,"Ρ")=TRUE,"J","L"))</f>
        <v/>
      </c>
      <c r="W12" s="14" t="str">
        <f>IF(H12="","",IF(EXACT(H12,"Ο")=TRUE,"J","L"))</f>
        <v/>
      </c>
      <c r="X12" s="14" t="str">
        <f>IF(I12="","",IF(EXACT(I12,"Α")=TRUE,"J","L"))</f>
        <v/>
      </c>
      <c r="Y12" s="14" t="str">
        <f>IF(J12="","",IF(EXACT(J12,"Δ")=TRUE,"J","L"))</f>
        <v/>
      </c>
      <c r="Z12" s="14" t="str">
        <f>IF(K12="","",IF(EXACT(K12,"Ι")=TRUE,"J","L"))</f>
        <v/>
      </c>
      <c r="AA12" s="14" t="str">
        <f>IF(L12="","",IF(EXACT(L12,"Ο")=TRUE,"J","L"))</f>
        <v/>
      </c>
      <c r="AB12" s="14" t="str">
        <f>IF(M12="","",IF(EXACT(M12,"Ι")=TRUE,"J","L"))</f>
        <v/>
      </c>
      <c r="AC12" s="14"/>
      <c r="AD12" s="14"/>
      <c r="AE12" s="14"/>
      <c r="AF12" s="14"/>
      <c r="AG12" s="14"/>
      <c r="AH12" s="14"/>
      <c r="AI12" s="15"/>
      <c r="AJ12" s="8">
        <f>COUNTIF(T12:AB12,"J")</f>
        <v>0</v>
      </c>
      <c r="AK12" s="8" t="str">
        <f>IF(AJ12=4,"J","L")</f>
        <v>L</v>
      </c>
      <c r="AM12" s="20" t="str">
        <f>IF(E12="","",IF(EXACT(E12,"Ν")=TRUE,"J","L"))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4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IF(E13="","",IF(EXACT(E13,"Ο")=TRUE,"J","L"))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4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9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IF(E14="","",IF(EXACT(E14,"Κ")=TRUE,"J","L"))</f>
        <v/>
      </c>
      <c r="U14" s="14" t="str">
        <f>IF(F14="","",IF(EXACT(F14,"Α")=TRUE,"J","L"))</f>
        <v/>
      </c>
      <c r="V14" s="14" t="str">
        <f>IF(G14="","",IF(EXACT(G14,"Β")=TRUE,"J","L"))</f>
        <v/>
      </c>
      <c r="W14" s="14" t="str">
        <f>IF(H14="","",IF(EXACT(H14,"Ο")=TRUE,"J","L"))</f>
        <v/>
      </c>
      <c r="X14" s="14" t="str">
        <f>IF(I14="","",IF(EXACT(I14,"Υ")=TRUE,"J","L"))</f>
        <v/>
      </c>
      <c r="Y14" s="14" t="str">
        <f>IF(J14="","",IF(EXACT(J14,"Ρ")=TRUE,"J","L"))</f>
        <v/>
      </c>
      <c r="Z14" s="14" t="str">
        <f>IF(K14="","",IF(EXACT(K14,"Α")=TRUE,"J","L"))</f>
        <v/>
      </c>
      <c r="AA14" s="14" t="str">
        <f>IF(L14="","",IF(EXACT(L14,"Σ")=TRUE,"J","L"))</f>
        <v/>
      </c>
      <c r="AB14" s="14" t="str">
        <f>IF(M14="","",IF(EXACT(M14,"Σ")=TRUE,"J","L"))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IF(AJ14=8,"J","L")</f>
        <v>L</v>
      </c>
      <c r="AM14" s="20" t="str">
        <f>IF(E14="","",IF(EXACT(E14,"Κ")=TRUE,"J","L"))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4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IF(E15="","",IF(EXACT(E15,"Η")=TRUE,"J","L"))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4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"/>
      <c r="M16" s="2"/>
      <c r="N16" s="2"/>
      <c r="O16" s="24"/>
      <c r="P16" s="2"/>
      <c r="Q16" s="30"/>
      <c r="R16" s="2"/>
      <c r="S16" s="17">
        <v>5</v>
      </c>
      <c r="T16" s="14" t="str">
        <f>IF(E16="","",IF(EXACT(E16,"Π")=TRUE,"J","L"))</f>
        <v/>
      </c>
      <c r="U16" s="14" t="str">
        <f>IF(F16="","",IF(EXACT(F16,"Α")=TRUE,"J","L"))</f>
        <v/>
      </c>
      <c r="V16" s="14" t="str">
        <f>IF(G16="","",IF(EXACT(G16,"Ν")=TRUE,"J","L"))</f>
        <v/>
      </c>
      <c r="W16" s="14" t="str">
        <f>IF(H16="","",IF(EXACT(H16,"Α")=TRUE,"J","L"))</f>
        <v/>
      </c>
      <c r="X16" s="14" t="str">
        <f>IF(I16="","",IF(EXACT(I16,"Γ")=TRUE,"J","L"))</f>
        <v/>
      </c>
      <c r="Y16" s="14" t="str">
        <f>IF(J16="","",IF(EXACT(J16,"Ι")=TRUE,"J","L"))</f>
        <v/>
      </c>
      <c r="Z16" s="14" t="str">
        <f>IF(K16="","",IF(EXACT(K16,"Α")=TRUE,"J","L"))</f>
        <v/>
      </c>
      <c r="AA16" s="14" t="str">
        <f>IF(L16="","",IF(EXACT(L16,"Α")=TRUE,"J","L"))</f>
        <v/>
      </c>
      <c r="AB16" s="14" t="str">
        <f>IF(M16="","",IF(EXACT(M16,"Σ")=TRUE,"J","L"))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IF(AJ16=7,"J","L")</f>
        <v>L</v>
      </c>
      <c r="AM16" s="20" t="str">
        <f>IF(E16="","",IF(EXACT(E16,"Π")=TRUE,"J","L"))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IF(E17="","",IF(EXACT(E17,"Ο")=TRUE,"J","L"))</f>
        <v/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AZ17"/>
    </row>
    <row r="18" spans="1:52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9"/>
      <c r="L18" s="2"/>
      <c r="M18" s="2"/>
      <c r="N18" s="2"/>
      <c r="O18" s="24"/>
      <c r="P18" s="2"/>
      <c r="Q18" s="30"/>
      <c r="R18" s="2"/>
      <c r="S18" s="17">
        <v>6</v>
      </c>
      <c r="T18" s="14" t="str">
        <f>IF(E18="","",IF(EXACT(E18,"Σ")=TRUE,"J","L"))</f>
        <v/>
      </c>
      <c r="U18" s="14" t="str">
        <f>IF(F18="","",IF(EXACT(F18,"Α")=TRUE,"J","L"))</f>
        <v/>
      </c>
      <c r="V18" s="14" t="str">
        <f>IF(G18="","",IF(EXACT(G18,"Π")=TRUE,"J","L"))</f>
        <v/>
      </c>
      <c r="W18" s="14" t="str">
        <f>IF(H18="","",IF(EXACT(H18,"Ο")=TRUE,"J","L"))</f>
        <v/>
      </c>
      <c r="X18" s="14" t="str">
        <f>IF(I18="","",IF(EXACT(I18,"Υ")=TRUE,"J","L"))</f>
        <v/>
      </c>
      <c r="Y18" s="14" t="str">
        <f>IF(J18="","",IF(EXACT(J18,"Ν")=TRUE,"J","L"))</f>
        <v/>
      </c>
      <c r="Z18" s="14" t="str">
        <f>IF(K18="","",IF(EXACT(K18,"Ι")=TRUE,"J","L"))</f>
        <v/>
      </c>
      <c r="AA18" s="14"/>
      <c r="AB18" s="14" t="str">
        <f>IF(L18="","",IF(EXACT(L18,"Σ")=TRUE,"J","L"))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0</v>
      </c>
      <c r="AK18" s="8" t="str">
        <f>IF(AJ18=7,"J","L")</f>
        <v>L</v>
      </c>
      <c r="AM18" s="20" t="str">
        <f>IF(E18="","",IF(EXACT(E18,"Σ")=TRUE,"J","L"))</f>
        <v/>
      </c>
      <c r="AN18" s="20"/>
      <c r="AO18" s="20"/>
      <c r="AP18" s="20"/>
      <c r="AQ18" s="20"/>
      <c r="AR18" s="20"/>
      <c r="AS18" s="20"/>
      <c r="AT18" s="20"/>
      <c r="AU18" s="20"/>
      <c r="AV18" s="20"/>
      <c r="AW18" s="8"/>
      <c r="AX18" s="8"/>
      <c r="AY18" s="8"/>
      <c r="AZ18"/>
    </row>
    <row r="19" spans="1:52" ht="25.5" thickBot="1">
      <c r="A19" s="30"/>
      <c r="B19" s="30"/>
      <c r="C19" s="24"/>
      <c r="D19" s="2"/>
      <c r="E19" s="35"/>
      <c r="F19" s="35"/>
      <c r="G19" s="35"/>
      <c r="H19" s="35"/>
      <c r="I19" s="35"/>
      <c r="J19" s="35"/>
      <c r="K19" s="35"/>
      <c r="L19" s="35"/>
      <c r="M19" s="35"/>
      <c r="N19" s="2"/>
      <c r="O19" s="24"/>
      <c r="P19" s="2"/>
      <c r="Q19" s="30"/>
      <c r="R19" s="2"/>
      <c r="S19" s="17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5"/>
      <c r="AJ19" s="8"/>
      <c r="AK19" s="8"/>
      <c r="AM19" s="21" t="str">
        <f>IF(E19="","",IF(EXACT(E19,"Σ")=TRUE,"J","L"))</f>
        <v/>
      </c>
      <c r="AN19" s="21"/>
      <c r="AO19" s="21"/>
      <c r="AP19" s="21"/>
      <c r="AQ19" s="21"/>
      <c r="AR19" s="21"/>
      <c r="AS19" s="21"/>
      <c r="AT19" s="21"/>
      <c r="AU19" s="21"/>
      <c r="AV19" s="21"/>
      <c r="AW19" s="8"/>
      <c r="AX19" s="8"/>
      <c r="AY19" s="8"/>
      <c r="AZ19"/>
    </row>
    <row r="20" spans="1:52" ht="15.75">
      <c r="A20" s="30"/>
      <c r="B20" s="30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COUNTIF(AK8:AK18,"J")</f>
        <v>0</v>
      </c>
      <c r="AM20" s="11">
        <f>COUNTIF(AM8:AM17,"J")</f>
        <v>0</v>
      </c>
      <c r="AN20" s="11"/>
      <c r="AO20" s="8"/>
      <c r="AP20" s="8"/>
      <c r="AQ20" s="8"/>
      <c r="AR20" s="8"/>
      <c r="AS20" s="8"/>
      <c r="AT20" s="8"/>
      <c r="AU20" s="8"/>
      <c r="AV20" s="8"/>
      <c r="AW20" s="8" t="s">
        <v>9</v>
      </c>
      <c r="AX20" s="8"/>
      <c r="AY20" s="8"/>
      <c r="AZ20"/>
    </row>
    <row r="21" spans="1:52" ht="16.5" thickBot="1">
      <c r="A21" s="30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0"/>
      <c r="R21" s="2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1">
        <f>COUNTIF(AM21:AV21,"J")</f>
        <v>0</v>
      </c>
      <c r="AM21" s="12" t="str">
        <f>IF(AM20=10,"J","L")</f>
        <v>L</v>
      </c>
      <c r="AN21" s="12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6">
        <f>AK20+AK21</f>
        <v>0</v>
      </c>
      <c r="AZ22"/>
    </row>
    <row r="23" spans="1:5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1">
        <v>7</v>
      </c>
      <c r="AL23" s="1" t="s">
        <v>12</v>
      </c>
    </row>
    <row r="24" spans="1:5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AK24" s="23" t="str">
        <f>IF(AK22=AK23,"J","L")</f>
        <v>L</v>
      </c>
    </row>
    <row r="25" spans="1:52" ht="31.5">
      <c r="A25" s="30"/>
      <c r="B25" s="32" t="str">
        <f>IF(AK24="J", "Συγχαρητήρια!!! Έλυσες σωστά το σταυρόλεξο.","")</f>
        <v/>
      </c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</row>
    <row r="26" spans="1:52" ht="24">
      <c r="A26" s="30"/>
      <c r="B26" s="30"/>
      <c r="C26" s="30"/>
      <c r="D26" s="33"/>
      <c r="E26" s="3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</row>
    <row r="27" spans="1:52" ht="24">
      <c r="D27" s="28"/>
      <c r="Q27" s="34"/>
      <c r="R27" s="34"/>
      <c r="T27" s="34"/>
      <c r="U27"/>
      <c r="V27" s="34"/>
      <c r="Y27" s="34"/>
    </row>
    <row r="28" spans="1:52" ht="24.75">
      <c r="D28" s="27"/>
      <c r="Q28"/>
      <c r="R28"/>
      <c r="S28" s="34"/>
      <c r="T28"/>
      <c r="U28"/>
      <c r="V28"/>
      <c r="Y28"/>
    </row>
    <row r="29" spans="1:52" ht="24">
      <c r="D29" s="28"/>
      <c r="E29" s="28"/>
      <c r="Q29"/>
      <c r="R29"/>
      <c r="S29"/>
      <c r="T29"/>
      <c r="U29"/>
      <c r="V29"/>
      <c r="Y29"/>
    </row>
    <row r="30" spans="1:52" ht="24">
      <c r="D30" s="28"/>
      <c r="E30" s="28"/>
      <c r="Q30"/>
      <c r="R30"/>
      <c r="S30"/>
      <c r="T30"/>
      <c r="U30"/>
      <c r="V30"/>
      <c r="Y30"/>
    </row>
    <row r="31" spans="1:52" ht="24">
      <c r="D31" s="28"/>
      <c r="Q31"/>
      <c r="R31"/>
      <c r="S31"/>
      <c r="T31"/>
      <c r="U31"/>
      <c r="V31"/>
      <c r="Y31"/>
    </row>
    <row r="32" spans="1:52" ht="24">
      <c r="D32" s="28"/>
      <c r="Q32"/>
      <c r="R32"/>
      <c r="S32"/>
      <c r="T32"/>
      <c r="U32"/>
      <c r="V32"/>
      <c r="Y32"/>
    </row>
    <row r="33" spans="4:25" ht="24">
      <c r="D33" s="28"/>
      <c r="Q33"/>
      <c r="R33"/>
      <c r="S33"/>
      <c r="T33"/>
      <c r="U33"/>
      <c r="V33"/>
      <c r="Y33"/>
    </row>
    <row r="34" spans="4:25" ht="24">
      <c r="D34" s="28"/>
      <c r="Q34"/>
      <c r="R34"/>
      <c r="S34"/>
      <c r="T34"/>
      <c r="U34"/>
      <c r="V34"/>
      <c r="Y34"/>
    </row>
    <row r="35" spans="4:25" ht="24">
      <c r="D35" s="28"/>
      <c r="Q35"/>
      <c r="R35"/>
      <c r="S35"/>
      <c r="T35"/>
      <c r="U35"/>
      <c r="V35"/>
      <c r="Y35"/>
    </row>
    <row r="36" spans="4:25" ht="24">
      <c r="D36" s="28"/>
      <c r="Q36"/>
      <c r="R36"/>
      <c r="S36"/>
      <c r="T36"/>
      <c r="U36"/>
      <c r="V36"/>
      <c r="Y36"/>
    </row>
    <row r="37" spans="4:25" ht="24">
      <c r="D37" s="28"/>
      <c r="Q37"/>
      <c r="R37"/>
      <c r="S37"/>
      <c r="T37"/>
      <c r="U37"/>
      <c r="V37"/>
      <c r="Y37"/>
    </row>
    <row r="38" spans="4:25" ht="24">
      <c r="D38" s="28"/>
      <c r="Q38"/>
      <c r="R38"/>
      <c r="S38"/>
      <c r="T38"/>
      <c r="U38"/>
      <c r="V38"/>
      <c r="Y38"/>
    </row>
    <row r="39" spans="4:25" ht="24">
      <c r="D39" s="28"/>
      <c r="Q39"/>
      <c r="R39"/>
      <c r="S39"/>
      <c r="T39"/>
      <c r="U39"/>
      <c r="V39"/>
      <c r="Y39"/>
    </row>
    <row r="40" spans="4:25" ht="24">
      <c r="D40" s="28"/>
      <c r="Q40"/>
      <c r="R40"/>
      <c r="S40"/>
      <c r="T40"/>
      <c r="U40"/>
      <c r="V40"/>
      <c r="Y40"/>
    </row>
    <row r="41" spans="4:25" ht="24">
      <c r="D41" s="28"/>
      <c r="Q41"/>
      <c r="R41"/>
      <c r="S41"/>
      <c r="T41"/>
      <c r="U41"/>
      <c r="V41"/>
      <c r="Y41"/>
    </row>
    <row r="42" spans="4:25" ht="24">
      <c r="D42" s="28"/>
      <c r="Q42"/>
      <c r="R42"/>
      <c r="S42"/>
      <c r="T42"/>
      <c r="V42"/>
      <c r="Y42"/>
    </row>
    <row r="43" spans="4:25" ht="24">
      <c r="D43" s="28"/>
      <c r="Q43"/>
      <c r="R43"/>
      <c r="T43"/>
      <c r="V43"/>
      <c r="Y43"/>
    </row>
    <row r="44" spans="4:25">
      <c r="Q44"/>
      <c r="R44"/>
      <c r="T44"/>
      <c r="V44"/>
      <c r="Y44"/>
    </row>
    <row r="45" spans="4:25">
      <c r="Q45"/>
      <c r="R45"/>
      <c r="T45"/>
      <c r="V45"/>
      <c r="Y45"/>
    </row>
    <row r="46" spans="4:25">
      <c r="Q46"/>
      <c r="T46"/>
      <c r="V46"/>
    </row>
    <row r="47" spans="4:25">
      <c r="Q47"/>
      <c r="T47"/>
      <c r="V47"/>
    </row>
    <row r="48" spans="4:25">
      <c r="Q48"/>
      <c r="T48"/>
      <c r="V48"/>
    </row>
    <row r="49" spans="17:20">
      <c r="Q49"/>
      <c r="T49"/>
    </row>
    <row r="50" spans="17:20">
      <c r="Q50"/>
      <c r="T50"/>
    </row>
    <row r="51" spans="17:20">
      <c r="T51"/>
    </row>
    <row r="52" spans="17:20">
      <c r="T52"/>
    </row>
    <row r="53" spans="17:20">
      <c r="T53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Z51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4" width="5.140625" style="1" customWidth="1"/>
    <col min="15" max="15" width="2.5703125" style="1" customWidth="1"/>
    <col min="16" max="19" width="5.140625" style="1" customWidth="1"/>
    <col min="20" max="35" width="3" style="1" customWidth="1"/>
    <col min="36" max="37" width="2.85546875" style="1" customWidth="1"/>
    <col min="38" max="38" width="6.85546875" style="1" customWidth="1"/>
    <col min="39" max="48" width="3.140625" style="1" customWidth="1"/>
    <col min="49" max="16384" width="9.140625" style="1"/>
  </cols>
  <sheetData>
    <row r="1" spans="1:52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</row>
    <row r="2" spans="1:5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5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52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30"/>
      <c r="R4" s="9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8" t="s">
        <v>7</v>
      </c>
      <c r="AK4" s="7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2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30"/>
      <c r="R5" s="9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 t="s">
        <v>8</v>
      </c>
      <c r="AK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34"/>
    </row>
    <row r="6" spans="1:52" ht="9.75" customHeight="1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30"/>
      <c r="R6" s="2"/>
      <c r="S6" s="10"/>
      <c r="T6" s="10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 t="s">
        <v>11</v>
      </c>
      <c r="AK6" s="8"/>
      <c r="AM6" s="8" t="s">
        <v>5</v>
      </c>
      <c r="AN6" s="8" t="s">
        <v>3</v>
      </c>
      <c r="AO6" s="8" t="s">
        <v>6</v>
      </c>
      <c r="AP6" s="8" t="s">
        <v>1</v>
      </c>
      <c r="AQ6" s="8" t="s">
        <v>2</v>
      </c>
      <c r="AR6" s="8" t="s">
        <v>3</v>
      </c>
      <c r="AS6" s="8"/>
      <c r="AT6" s="8"/>
      <c r="AU6" s="8"/>
      <c r="AV6" s="8"/>
      <c r="AW6" s="8"/>
      <c r="AX6" s="8"/>
      <c r="AY6" s="8"/>
      <c r="AZ6"/>
    </row>
    <row r="7" spans="1:52" ht="26.25" customHeight="1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4"/>
      <c r="P7" s="2"/>
      <c r="Q7" s="30"/>
      <c r="R7" s="2"/>
      <c r="S7" s="8" t="s">
        <v>4</v>
      </c>
      <c r="T7" s="10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 t="s">
        <v>10</v>
      </c>
      <c r="AK7" s="8"/>
      <c r="AM7" s="8">
        <v>1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/>
    </row>
    <row r="8" spans="1:52" ht="26.25" customHeight="1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29"/>
      <c r="L8" s="29"/>
      <c r="M8" s="5"/>
      <c r="N8" s="5"/>
      <c r="O8" s="26"/>
      <c r="P8" s="5"/>
      <c r="Q8" s="30"/>
      <c r="R8" s="5"/>
      <c r="S8" s="17">
        <v>1</v>
      </c>
      <c r="T8" s="14" t="str">
        <f>IF(E8="","",IF(EXACT(E8,"Κ")=TRUE,"J","L"))</f>
        <v/>
      </c>
      <c r="U8" s="14" t="str">
        <f>IF(F8="","",IF(EXACT(F8,"Α")=TRUE,"J","L"))</f>
        <v/>
      </c>
      <c r="V8" s="14" t="str">
        <f>IF(G8="","",IF(EXACT(G8,"Ρ")=TRUE,"J","L"))</f>
        <v/>
      </c>
      <c r="W8" s="14" t="str">
        <f>IF(H8="","",IF(EXACT(H8,"Π")=TRUE,"J","L"))</f>
        <v/>
      </c>
      <c r="X8" s="14" t="str">
        <f>IF(I8="","",IF(EXACT(I8,"Ο")=TRUE,"J","L"))</f>
        <v/>
      </c>
      <c r="Y8" s="14" t="str">
        <f>IF(J8="","",IF(EXACT(J8,"Υ")=TRUE,"J","L"))</f>
        <v/>
      </c>
      <c r="Z8" s="14" t="str">
        <f>IF(K8="","",IF(EXACT(K8,"Ζ")=TRUE,"J","L"))</f>
        <v/>
      </c>
      <c r="AA8" s="14" t="str">
        <f>IF(L8="","",IF(EXACT(L8,"Ι")=TRUE,"J","L"))</f>
        <v/>
      </c>
      <c r="AB8" s="14" t="str">
        <f t="shared" ref="AB8:AG8" si="0">IF(M8="","",IF(EXACT(M8,"Ε")=TRUE,"J","L"))</f>
        <v/>
      </c>
      <c r="AC8" s="14" t="str">
        <f t="shared" si="0"/>
        <v/>
      </c>
      <c r="AD8" s="14" t="str">
        <f t="shared" si="0"/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/>
      <c r="AI8" s="15"/>
      <c r="AJ8" s="8">
        <f>COUNTIF(T8:AA8,"J")</f>
        <v>0</v>
      </c>
      <c r="AK8" s="8" t="str">
        <f>IF(AJ8=8,"J","L")</f>
        <v>L</v>
      </c>
      <c r="AM8" s="19" t="str">
        <f>IF(E8="","",IF(EXACT(E8,"Κ")=TRUE,"J","L"))</f>
        <v/>
      </c>
      <c r="AN8" s="19"/>
      <c r="AO8" s="19"/>
      <c r="AP8" s="19"/>
      <c r="AQ8" s="19"/>
      <c r="AR8" s="19"/>
      <c r="AS8" s="19"/>
      <c r="AT8" s="19"/>
      <c r="AU8" s="19"/>
      <c r="AV8" s="19"/>
      <c r="AW8" s="8"/>
      <c r="AX8" s="8"/>
      <c r="AY8" s="8"/>
      <c r="AZ8"/>
    </row>
    <row r="9" spans="1:52" ht="26.25" customHeight="1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26"/>
      <c r="P9" s="5"/>
      <c r="Q9" s="30"/>
      <c r="R9" s="5"/>
      <c r="S9" s="17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5"/>
      <c r="AJ9" s="8"/>
      <c r="AK9" s="8"/>
      <c r="AM9" s="19" t="str">
        <f>IF(E9="","",IF(EXACT(E9,"Α")=TRUE,"J","L"))</f>
        <v/>
      </c>
      <c r="AN9" s="20"/>
      <c r="AO9" s="20"/>
      <c r="AP9" s="20"/>
      <c r="AQ9" s="20"/>
      <c r="AR9" s="20"/>
      <c r="AS9" s="20"/>
      <c r="AT9" s="20"/>
      <c r="AU9" s="20"/>
      <c r="AV9" s="20"/>
      <c r="AW9" s="8"/>
      <c r="AX9" s="8"/>
      <c r="AY9" s="8"/>
      <c r="AZ9"/>
    </row>
    <row r="10" spans="1:52" ht="26.25" customHeight="1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29"/>
      <c r="L10" s="29"/>
      <c r="M10" s="29"/>
      <c r="N10" s="5"/>
      <c r="O10" s="26"/>
      <c r="P10" s="5"/>
      <c r="Q10" s="30"/>
      <c r="R10" s="5"/>
      <c r="S10" s="17">
        <v>2</v>
      </c>
      <c r="T10" s="14" t="str">
        <f>IF(E10="","",IF(EXACT(E10,"Λ")=TRUE,"J","L"))</f>
        <v/>
      </c>
      <c r="U10" s="14" t="str">
        <f>IF(F10="","",IF(EXACT(F10,"Ε")=TRUE,"J","L"))</f>
        <v/>
      </c>
      <c r="V10" s="14" t="str">
        <f>IF(G10="","",IF(EXACT(G10,"Ω")=TRUE,"J","L"))</f>
        <v/>
      </c>
      <c r="W10" s="14" t="str">
        <f>IF(H10="","",IF(EXACT(H10,"Φ")=TRUE,"J","L"))</f>
        <v/>
      </c>
      <c r="X10" s="14" t="str">
        <f>IF(I10="","",IF(EXACT(I10,"Ο")=TRUE,"J","L"))</f>
        <v/>
      </c>
      <c r="Y10" s="14" t="str">
        <f>IF(J10="","",IF(EXACT(J10,"Ρ")=TRUE,"J","L"))</f>
        <v/>
      </c>
      <c r="Z10" s="14" t="str">
        <f>IF(K10="","",IF(EXACT(K10,"Ε")=TRUE,"J","L"))</f>
        <v/>
      </c>
      <c r="AA10" s="14" t="str">
        <f>IF(L10="","",IF(EXACT(L10,"Ι")=TRUE,"J","L"))</f>
        <v/>
      </c>
      <c r="AB10" s="14" t="str">
        <f>IF(M10="","",IF(EXACT(M10,"Ο")=TRUE,"J","L"))</f>
        <v/>
      </c>
      <c r="AC10" s="14"/>
      <c r="AD10" s="14"/>
      <c r="AE10" s="14"/>
      <c r="AF10" s="14"/>
      <c r="AG10" s="14"/>
      <c r="AH10" s="14"/>
      <c r="AI10" s="15"/>
      <c r="AJ10" s="8">
        <f>COUNTIF(T10:AB10,"J")</f>
        <v>0</v>
      </c>
      <c r="AK10" s="8" t="str">
        <f>IF(AJ10=9,"J","L")</f>
        <v>L</v>
      </c>
      <c r="AM10" s="20" t="str">
        <f>IF(E10="","",IF(EXACT(E10,"Λ")=TRUE,"J","L"))</f>
        <v/>
      </c>
      <c r="AN10" s="20"/>
      <c r="AO10" s="20"/>
      <c r="AP10" s="20"/>
      <c r="AQ10" s="20"/>
      <c r="AR10" s="20"/>
      <c r="AS10" s="20"/>
      <c r="AT10" s="20"/>
      <c r="AU10" s="20"/>
      <c r="AV10" s="20"/>
      <c r="AW10" s="8"/>
      <c r="AX10" s="8"/>
      <c r="AY10" s="8"/>
      <c r="AZ10"/>
    </row>
    <row r="11" spans="1:52" ht="26.25" customHeight="1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26"/>
      <c r="P11" s="5"/>
      <c r="Q11" s="30"/>
      <c r="R11" s="5"/>
      <c r="S11" s="17"/>
      <c r="T11" s="13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5"/>
      <c r="AJ11" s="8"/>
      <c r="AK11" s="8"/>
      <c r="AM11" s="20" t="str">
        <f>IF(E11="","",IF(EXACT(E11,"Α")=TRUE,"J","L"))</f>
        <v/>
      </c>
      <c r="AN11" s="20"/>
      <c r="AO11" s="20"/>
      <c r="AP11" s="20"/>
      <c r="AQ11" s="20"/>
      <c r="AR11" s="20"/>
      <c r="AS11" s="20"/>
      <c r="AT11" s="20"/>
      <c r="AU11" s="20"/>
      <c r="AV11" s="20"/>
      <c r="AW11" s="8"/>
      <c r="AX11" s="8"/>
      <c r="AY11" s="8"/>
      <c r="AZ11"/>
    </row>
    <row r="12" spans="1:52" ht="26.25" customHeight="1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6"/>
      <c r="P12" s="5"/>
      <c r="Q12" s="30"/>
      <c r="R12" s="5"/>
      <c r="S12" s="17">
        <v>3</v>
      </c>
      <c r="T12" s="14" t="str">
        <f>IF(E12="","",IF(EXACT(E12,"Θ")=TRUE,"J","L"))</f>
        <v/>
      </c>
      <c r="U12" s="14" t="str">
        <f>IF(F12="","",IF(EXACT(F12,"Ε")=TRUE,"J","L"))</f>
        <v/>
      </c>
      <c r="V12" s="14" t="str">
        <f>IF(G12="","",IF(EXACT(G12,"Ρ")=TRUE,"J","L"))</f>
        <v/>
      </c>
      <c r="W12" s="14" t="str">
        <f>IF(H12="","",IF(EXACT(H12,"Μ")=TRUE,"J","L"))</f>
        <v/>
      </c>
      <c r="X12" s="14" t="str">
        <f>IF(I12="","",IF(EXACT(I12,"Ο")=TRUE,"J","L"))</f>
        <v/>
      </c>
      <c r="Y12" s="14" t="str">
        <f>IF(J12="","",IF(EXACT(J12,"Μ")=TRUE,"J","L"))</f>
        <v/>
      </c>
      <c r="Z12" s="14" t="str">
        <f>IF(K12="","",IF(EXACT(K12,"Ε")=TRUE,"J","L"))</f>
        <v/>
      </c>
      <c r="AA12" s="14" t="str">
        <f>IF(L12="","",IF(EXACT(L12,"Τ")=TRUE,"J","L"))</f>
        <v/>
      </c>
      <c r="AB12" s="14" t="str">
        <f>IF(M12="","",IF(EXACT(M12,"Ρ")=TRUE,"J","L"))</f>
        <v/>
      </c>
      <c r="AC12" s="14" t="str">
        <f>IF(N12="","",IF(EXACT(N12,"Ο")=TRUE,"J","L"))</f>
        <v/>
      </c>
      <c r="AD12" s="14"/>
      <c r="AE12" s="14"/>
      <c r="AF12" s="14"/>
      <c r="AG12" s="14"/>
      <c r="AH12" s="14"/>
      <c r="AI12" s="15"/>
      <c r="AJ12" s="8">
        <f>COUNTIF(T12:AC12,"J")</f>
        <v>0</v>
      </c>
      <c r="AK12" s="8" t="str">
        <f>IF(AJ12=10,"J","L")</f>
        <v>L</v>
      </c>
      <c r="AM12" s="20" t="str">
        <f>IF(E12="","",IF(EXACT(E12,"Θ")=TRUE,"J","L"))</f>
        <v/>
      </c>
      <c r="AN12" s="20"/>
      <c r="AO12" s="20"/>
      <c r="AP12" s="20"/>
      <c r="AQ12" s="20"/>
      <c r="AR12" s="20"/>
      <c r="AS12" s="20"/>
      <c r="AT12" s="20"/>
      <c r="AU12" s="20"/>
      <c r="AV12" s="20"/>
      <c r="AW12" s="8"/>
      <c r="AX12" s="8"/>
      <c r="AY12" s="8"/>
      <c r="AZ12"/>
    </row>
    <row r="13" spans="1:52" ht="26.25" customHeight="1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4"/>
      <c r="P13" s="2"/>
      <c r="Q13" s="30"/>
      <c r="R13" s="2"/>
      <c r="S13" s="18"/>
      <c r="T13" s="16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5"/>
      <c r="AJ13" s="8"/>
      <c r="AK13" s="8"/>
      <c r="AM13" s="20" t="str">
        <f>IF(E13="","",IF(EXACT(E13,"Ο")=TRUE,"J","L"))</f>
        <v/>
      </c>
      <c r="AN13" s="20"/>
      <c r="AO13" s="20"/>
      <c r="AP13" s="20"/>
      <c r="AQ13" s="20"/>
      <c r="AR13" s="20"/>
      <c r="AS13" s="20"/>
      <c r="AT13" s="20"/>
      <c r="AU13" s="20"/>
      <c r="AV13" s="20"/>
      <c r="AW13" s="8"/>
      <c r="AX13" s="8"/>
      <c r="AY13" s="8"/>
      <c r="AZ13"/>
    </row>
    <row r="14" spans="1:52" ht="26.25" customHeight="1" thickBot="1">
      <c r="A14" s="30"/>
      <c r="B14" s="30"/>
      <c r="C14" s="24"/>
      <c r="D14" s="2">
        <v>4</v>
      </c>
      <c r="E14" s="29"/>
      <c r="F14" s="29"/>
      <c r="G14" s="29"/>
      <c r="H14" s="29"/>
      <c r="I14" s="29"/>
      <c r="J14" s="29"/>
      <c r="K14" s="29"/>
      <c r="L14" s="2"/>
      <c r="M14" s="2"/>
      <c r="N14" s="2"/>
      <c r="O14" s="24"/>
      <c r="P14" s="2"/>
      <c r="Q14" s="30"/>
      <c r="R14" s="2"/>
      <c r="S14" s="18">
        <v>4</v>
      </c>
      <c r="T14" s="14" t="str">
        <f>IF(E14="","",IF(EXACT(E14,"Σ")=TRUE,"J","L"))</f>
        <v/>
      </c>
      <c r="U14" s="14" t="str">
        <f>IF(F14="","",IF(EXACT(F14,"Τ")=TRUE,"J","L"))</f>
        <v/>
      </c>
      <c r="V14" s="14" t="str">
        <f>IF(G14="","",IF(EXACT(G14,"Α")=TRUE,"J","L"))</f>
        <v/>
      </c>
      <c r="W14" s="14" t="str">
        <f>IF(H14="","",IF(EXACT(H14,"Φ")=TRUE,"J","L"))</f>
        <v/>
      </c>
      <c r="X14" s="14" t="str">
        <f>IF(I14="","",IF(EXACT(I14,"Υ")=TRUE,"J","L"))</f>
        <v/>
      </c>
      <c r="Y14" s="14" t="str">
        <f>IF(J14="","",IF(EXACT(J14,"Λ")=TRUE,"J","L"))</f>
        <v/>
      </c>
      <c r="Z14" s="14" t="str">
        <f>IF(K14="","",IF(EXACT(K14,"Ι")=TRUE,"J","L"))</f>
        <v/>
      </c>
      <c r="AA14" s="14" t="str">
        <f>IF(L14="","",IF(EXACT(L14,"Ο")=TRUE,"J","L"))</f>
        <v/>
      </c>
      <c r="AB14" s="14" t="str">
        <f>IF(M14="","",IF(EXACT(M14,"Ι")=TRUE,"J","L"))</f>
        <v/>
      </c>
      <c r="AC14" s="14"/>
      <c r="AD14" s="14"/>
      <c r="AE14" s="14"/>
      <c r="AF14" s="14"/>
      <c r="AG14" s="14"/>
      <c r="AH14" s="14"/>
      <c r="AI14" s="15"/>
      <c r="AJ14" s="8">
        <f>COUNTIF(T14:AA14,"J")</f>
        <v>0</v>
      </c>
      <c r="AK14" s="8" t="str">
        <f>IF(AJ14=7,"J","L")</f>
        <v>L</v>
      </c>
      <c r="AM14" s="20" t="str">
        <f>IF(E14="","",IF(EXACT(E14,"Σ")=TRUE,"J","L"))</f>
        <v/>
      </c>
      <c r="AN14" s="20"/>
      <c r="AO14" s="20"/>
      <c r="AP14" s="20"/>
      <c r="AQ14" s="20"/>
      <c r="AR14" s="20"/>
      <c r="AS14" s="20"/>
      <c r="AT14" s="20"/>
      <c r="AU14" s="20"/>
      <c r="AV14" s="20"/>
      <c r="AW14" s="8"/>
      <c r="AX14" s="8"/>
      <c r="AY14" s="8"/>
      <c r="AZ14"/>
    </row>
    <row r="15" spans="1:52" ht="26.25" customHeight="1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4"/>
      <c r="P15" s="2"/>
      <c r="Q15" s="30"/>
      <c r="R15" s="2"/>
      <c r="S15" s="17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5"/>
      <c r="AJ15" s="8"/>
      <c r="AK15" s="8"/>
      <c r="AM15" s="20" t="str">
        <f>IF(E15="","",IF(EXACT(E15,"Φ")=TRUE,"J","L"))</f>
        <v/>
      </c>
      <c r="AN15" s="20"/>
      <c r="AO15" s="20"/>
      <c r="AP15" s="20"/>
      <c r="AQ15" s="20"/>
      <c r="AR15" s="20"/>
      <c r="AS15" s="20"/>
      <c r="AT15" s="20"/>
      <c r="AU15" s="20"/>
      <c r="AV15" s="20"/>
      <c r="AW15" s="8"/>
      <c r="AX15" s="8"/>
      <c r="AY15" s="8"/>
      <c r="AZ15"/>
    </row>
    <row r="16" spans="1:52" ht="26.25" customHeight="1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9"/>
      <c r="M16" s="29"/>
      <c r="N16" s="2"/>
      <c r="O16" s="24"/>
      <c r="P16" s="2"/>
      <c r="Q16" s="30"/>
      <c r="R16" s="2"/>
      <c r="S16" s="17">
        <v>5</v>
      </c>
      <c r="T16" s="14" t="str">
        <f>IF(E16="","",IF(EXACT(E16,"Α")=TRUE,"J","L"))</f>
        <v/>
      </c>
      <c r="U16" s="14" t="str">
        <f>IF(F16="","",IF(EXACT(F16,"Γ")=TRUE,"J","L"))</f>
        <v/>
      </c>
      <c r="V16" s="14" t="str">
        <f>IF(G16="","",IF(EXACT(G16,"Γ")=TRUE,"J","L"))</f>
        <v/>
      </c>
      <c r="W16" s="14" t="str">
        <f>IF(H16="","",IF(EXACT(H16,"Ο")=TRUE,"J","L"))</f>
        <v/>
      </c>
      <c r="X16" s="14" t="str">
        <f>IF(I16="","",IF(EXACT(I16,"Υ")=TRUE,"J","L"))</f>
        <v/>
      </c>
      <c r="Y16" s="14" t="str">
        <f>IF(J16="","",IF(EXACT(J16,"Ρ")=TRUE,"J","L"))</f>
        <v/>
      </c>
      <c r="Z16" s="14" t="str">
        <f>IF(K16="","",IF(EXACT(K16,"Α")=TRUE,"J","L"))</f>
        <v/>
      </c>
      <c r="AA16" s="14" t="str">
        <f>IF(L16="","",IF(EXACT(L16,"Κ")=TRUE,"J","L"))</f>
        <v/>
      </c>
      <c r="AB16" s="14" t="str">
        <f>IF(M16="","",IF(EXACT(M16,"Ι")=TRUE,"J","L"))</f>
        <v/>
      </c>
      <c r="AC16" s="14"/>
      <c r="AD16" s="14"/>
      <c r="AE16" s="14"/>
      <c r="AF16" s="14"/>
      <c r="AG16" s="14"/>
      <c r="AH16" s="14"/>
      <c r="AI16" s="15"/>
      <c r="AJ16" s="8">
        <f>COUNTIF(T16:AA16,"J")</f>
        <v>0</v>
      </c>
      <c r="AK16" s="8" t="str">
        <f>IF(AJ16=8,"J","L")</f>
        <v>L</v>
      </c>
      <c r="AM16" s="20" t="str">
        <f>IF(E16="","",IF(EXACT(E16,"Α")=TRUE,"J","L"))</f>
        <v/>
      </c>
      <c r="AN16" s="20"/>
      <c r="AO16" s="20"/>
      <c r="AP16" s="20"/>
      <c r="AQ16" s="20"/>
      <c r="AR16" s="20"/>
      <c r="AS16" s="20"/>
      <c r="AT16" s="20"/>
      <c r="AU16" s="20"/>
      <c r="AV16" s="20"/>
      <c r="AW16" s="8"/>
      <c r="AX16" s="8"/>
      <c r="AY16" s="8"/>
      <c r="AZ16"/>
    </row>
    <row r="17" spans="1:52" ht="25.5" thickBot="1">
      <c r="A17" s="30"/>
      <c r="B17" s="30"/>
      <c r="C17" s="24"/>
      <c r="D17" s="2"/>
      <c r="E17" s="29"/>
      <c r="F17" s="2"/>
      <c r="G17" s="2"/>
      <c r="H17" s="2"/>
      <c r="I17" s="2"/>
      <c r="J17" s="2"/>
      <c r="K17" s="2"/>
      <c r="L17" s="2"/>
      <c r="M17" s="2"/>
      <c r="N17" s="2"/>
      <c r="O17" s="24"/>
      <c r="P17" s="2"/>
      <c r="Q17" s="30"/>
      <c r="R17" s="2"/>
      <c r="S17" s="17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5"/>
      <c r="AJ17" s="8"/>
      <c r="AK17" s="8"/>
      <c r="AM17" s="20" t="str">
        <f>IF(E17="","",IF(EXACT(E17,"Ι")=TRUE,"J","L"))</f>
        <v/>
      </c>
      <c r="AN17" s="20"/>
      <c r="AO17" s="20"/>
      <c r="AP17" s="20"/>
      <c r="AQ17" s="20"/>
      <c r="AR17" s="20"/>
      <c r="AS17" s="20"/>
      <c r="AT17" s="20"/>
      <c r="AU17" s="20"/>
      <c r="AV17" s="20"/>
      <c r="AW17" s="8"/>
      <c r="AX17" s="8"/>
      <c r="AY17" s="8"/>
      <c r="AZ17"/>
    </row>
    <row r="18" spans="1:52" ht="25.5" thickBot="1">
      <c r="A18" s="30"/>
      <c r="B18" s="30"/>
      <c r="C18" s="24"/>
      <c r="D18" s="2">
        <v>6</v>
      </c>
      <c r="E18" s="29"/>
      <c r="F18" s="29"/>
      <c r="G18" s="29"/>
      <c r="H18" s="29"/>
      <c r="I18" s="29"/>
      <c r="J18" s="29"/>
      <c r="K18" s="2"/>
      <c r="L18" s="2"/>
      <c r="M18" s="2"/>
      <c r="N18" s="2"/>
      <c r="O18" s="24"/>
      <c r="P18" s="2"/>
      <c r="Q18" s="30"/>
      <c r="R18" s="2"/>
      <c r="S18" s="17">
        <v>6</v>
      </c>
      <c r="T18" s="14" t="str">
        <f>IF(E18="","",IF(EXACT(E18,"Ρ")=TRUE,"J","L"))</f>
        <v/>
      </c>
      <c r="U18" s="14" t="str">
        <f>IF(F18="","",IF(EXACT(F18,"Ο")=TRUE,"J","L"))</f>
        <v/>
      </c>
      <c r="V18" s="14" t="str">
        <f>IF(G18="","",IF(EXACT(G18,"Π")=TRUE,"J","L"))</f>
        <v/>
      </c>
      <c r="W18" s="14" t="str">
        <f>IF(H18="","",IF(EXACT(H18,"Α")=TRUE,"J","L"))</f>
        <v/>
      </c>
      <c r="X18" s="14" t="str">
        <f>IF(I18="","",IF(EXACT(I18,"Λ")=TRUE,"J","L"))</f>
        <v/>
      </c>
      <c r="Y18" s="14" t="str">
        <f>IF(J18="","",IF(EXACT(J18,"Ο")=TRUE,"J","L"))</f>
        <v/>
      </c>
      <c r="Z18" s="14" t="str">
        <f>IF(K18="","",IF(EXACT(K18,"Η")=TRUE,"J","L"))</f>
        <v/>
      </c>
      <c r="AA18" s="14" t="str">
        <f>IF(L18="","",IF(EXACT(L18,"Σ")=TRUE,"J","L"))</f>
        <v/>
      </c>
      <c r="AB18" s="14" t="str">
        <f>IF(M18="","",IF(EXACT(M18,"Σ")=TRUE,"J","L"))</f>
        <v/>
      </c>
      <c r="AC18" s="14"/>
      <c r="AD18" s="14"/>
      <c r="AE18" s="14"/>
      <c r="AF18" s="14"/>
      <c r="AG18" s="14"/>
      <c r="AH18" s="14"/>
      <c r="AI18" s="15"/>
      <c r="AJ18" s="8">
        <f>COUNTIF(T18:AA18,"J")</f>
        <v>0</v>
      </c>
      <c r="AK18" s="8" t="str">
        <f>IF(AJ18=8,"J","L")</f>
        <v>L</v>
      </c>
      <c r="AM18" s="21" t="str">
        <f>IF(E18="","",IF(EXACT(E18,"Ρ")=TRUE,"J","L"))</f>
        <v/>
      </c>
      <c r="AN18" s="20"/>
      <c r="AO18" s="20"/>
      <c r="AP18" s="20"/>
      <c r="AQ18" s="20"/>
      <c r="AR18" s="20"/>
      <c r="AS18" s="20"/>
      <c r="AT18" s="20"/>
      <c r="AU18" s="20"/>
      <c r="AV18" s="20"/>
      <c r="AW18" s="8"/>
      <c r="AX18" s="8"/>
      <c r="AY18" s="8"/>
    </row>
    <row r="19" spans="1:52" ht="25.5" thickBot="1">
      <c r="A19" s="30"/>
      <c r="B19" s="30"/>
      <c r="C19" s="24"/>
      <c r="D19" s="2"/>
      <c r="E19" s="29"/>
      <c r="F19" s="2"/>
      <c r="G19" s="2"/>
      <c r="H19" s="2"/>
      <c r="I19" s="2"/>
      <c r="J19" s="2"/>
      <c r="K19" s="2"/>
      <c r="L19" s="2"/>
      <c r="M19" s="2"/>
      <c r="N19" s="2"/>
      <c r="O19" s="24"/>
      <c r="P19" s="2"/>
      <c r="Q19" s="30"/>
      <c r="R19" s="2"/>
      <c r="S19" s="38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8"/>
      <c r="AK19" s="8"/>
      <c r="AM19" s="21" t="str">
        <f>IF(E19="","",IF(EXACT(E19,"Α")=TRUE,"J","L"))</f>
        <v/>
      </c>
      <c r="AN19" s="39"/>
      <c r="AO19" s="39"/>
      <c r="AP19" s="39"/>
      <c r="AQ19" s="39"/>
      <c r="AR19" s="39"/>
      <c r="AS19" s="39"/>
      <c r="AT19" s="39"/>
      <c r="AU19" s="39"/>
      <c r="AV19" s="39"/>
      <c r="AW19" s="8"/>
      <c r="AX19" s="8"/>
      <c r="AY19" s="8"/>
    </row>
    <row r="20" spans="1:52" ht="15.75">
      <c r="A20" s="30"/>
      <c r="B20" s="30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"/>
      <c r="Q20" s="30"/>
      <c r="R20" s="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1">
        <f>COUNTIF(AK8:AK17,"J")</f>
        <v>0</v>
      </c>
      <c r="AM20" s="11">
        <f>COUNTIF(AM8:AM17,"J")</f>
        <v>0</v>
      </c>
      <c r="AN20" s="11"/>
      <c r="AO20" s="8"/>
      <c r="AP20" s="8"/>
      <c r="AQ20" s="8"/>
      <c r="AR20" s="8"/>
      <c r="AS20" s="8"/>
      <c r="AT20" s="8"/>
      <c r="AU20" s="8"/>
      <c r="AV20" s="8"/>
      <c r="AW20" s="8" t="s">
        <v>9</v>
      </c>
      <c r="AX20" s="8"/>
      <c r="AY20" s="8"/>
      <c r="AZ20"/>
    </row>
    <row r="21" spans="1:52" ht="16.5" thickBot="1">
      <c r="A21" s="30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30"/>
      <c r="R21" s="2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1">
        <f>COUNTIF(AM21:AV21,"J")</f>
        <v>0</v>
      </c>
      <c r="AM21" s="12" t="str">
        <f>IF(AM20=10,"J","L")</f>
        <v>L</v>
      </c>
      <c r="AN21" s="12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/>
    </row>
    <row r="22" spans="1:5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AK22" s="6">
        <f>AK20+AK21</f>
        <v>0</v>
      </c>
      <c r="AZ22"/>
    </row>
    <row r="23" spans="1:5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AK23" s="1">
        <v>6</v>
      </c>
      <c r="AL23" s="1" t="s">
        <v>12</v>
      </c>
      <c r="AZ23"/>
    </row>
    <row r="24" spans="1:5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AK24" s="23" t="str">
        <f>IF(AK22=AK23,"J","L")</f>
        <v>L</v>
      </c>
      <c r="AZ24"/>
    </row>
    <row r="25" spans="1:52" ht="31.5">
      <c r="A25" s="30"/>
      <c r="B25" s="32" t="str">
        <f>IF(AK24="J", "Συγχαρητήρια!!! Έλυσες σωστά το σταυρόλεξο.","")</f>
        <v/>
      </c>
      <c r="C25" s="30"/>
      <c r="D25" s="33"/>
      <c r="E25" s="3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/>
    </row>
    <row r="26" spans="1:52" ht="24">
      <c r="A26" s="30"/>
      <c r="B26" s="30"/>
      <c r="C26" s="30"/>
      <c r="D26" s="33"/>
      <c r="E26" s="3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/>
    </row>
    <row r="27" spans="1:52" ht="24">
      <c r="D27" s="28"/>
      <c r="Q27" s="34"/>
      <c r="R27" s="34"/>
      <c r="S27" s="34"/>
      <c r="T27" s="34"/>
      <c r="AZ27"/>
    </row>
    <row r="28" spans="1:52" ht="24.75">
      <c r="D28" s="27"/>
      <c r="Q28" s="34"/>
      <c r="R28"/>
      <c r="S28"/>
      <c r="T28"/>
    </row>
    <row r="29" spans="1:52" ht="24">
      <c r="D29" s="28"/>
      <c r="E29" s="28"/>
      <c r="Q29"/>
      <c r="R29"/>
      <c r="S29"/>
      <c r="T29"/>
    </row>
    <row r="30" spans="1:52" ht="24">
      <c r="D30" s="28"/>
      <c r="E30" s="28"/>
      <c r="Q30"/>
      <c r="R30"/>
      <c r="S30"/>
      <c r="T30"/>
    </row>
    <row r="31" spans="1:52" ht="24">
      <c r="D31" s="28"/>
      <c r="Q31"/>
      <c r="R31"/>
      <c r="S31"/>
      <c r="T31"/>
    </row>
    <row r="32" spans="1:52" ht="24">
      <c r="D32" s="28"/>
      <c r="Q32"/>
      <c r="R32"/>
      <c r="S32"/>
      <c r="T32"/>
    </row>
    <row r="33" spans="4:20" ht="24">
      <c r="D33" s="28"/>
      <c r="Q33"/>
      <c r="R33"/>
      <c r="S33"/>
      <c r="T33"/>
    </row>
    <row r="34" spans="4:20" ht="24">
      <c r="D34" s="28"/>
      <c r="Q34"/>
      <c r="R34"/>
      <c r="S34"/>
      <c r="T34"/>
    </row>
    <row r="35" spans="4:20" ht="24">
      <c r="D35" s="28"/>
      <c r="Q35"/>
      <c r="R35"/>
      <c r="S35"/>
      <c r="T35"/>
    </row>
    <row r="36" spans="4:20" ht="24">
      <c r="D36" s="28"/>
      <c r="Q36"/>
      <c r="R36"/>
      <c r="T36"/>
    </row>
    <row r="37" spans="4:20" ht="24">
      <c r="D37" s="28"/>
      <c r="Q37"/>
      <c r="R37"/>
      <c r="T37"/>
    </row>
    <row r="38" spans="4:20" ht="24">
      <c r="D38" s="28"/>
      <c r="Q38"/>
      <c r="R38"/>
      <c r="T38"/>
    </row>
    <row r="39" spans="4:20" ht="24">
      <c r="D39" s="28"/>
      <c r="Q39"/>
      <c r="R39"/>
      <c r="T39"/>
    </row>
    <row r="40" spans="4:20" ht="24">
      <c r="D40" s="28"/>
      <c r="Q40"/>
      <c r="R40"/>
      <c r="T40"/>
    </row>
    <row r="41" spans="4:20" ht="24">
      <c r="D41" s="28"/>
      <c r="Q41"/>
    </row>
    <row r="42" spans="4:20" ht="24">
      <c r="D42" s="28"/>
      <c r="Q42"/>
    </row>
    <row r="43" spans="4:20" ht="24">
      <c r="D43" s="28"/>
      <c r="Q43"/>
    </row>
    <row r="44" spans="4:20">
      <c r="Q44"/>
    </row>
    <row r="45" spans="4:20">
      <c r="Q45"/>
    </row>
    <row r="46" spans="4:20">
      <c r="Q46"/>
    </row>
    <row r="47" spans="4:20">
      <c r="Q47"/>
    </row>
    <row r="48" spans="4:20">
      <c r="Q48"/>
    </row>
    <row r="49" spans="17:17">
      <c r="Q49"/>
    </row>
    <row r="50" spans="17:17">
      <c r="Q50"/>
    </row>
    <row r="51" spans="17:17">
      <c r="Q51"/>
    </row>
  </sheetData>
  <sheetProtection password="C613" sheet="1" objects="1" scenarios="1"/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A46"/>
  <sheetViews>
    <sheetView workbookViewId="0">
      <selection sqref="A1:XFD1048576"/>
    </sheetView>
  </sheetViews>
  <sheetFormatPr defaultRowHeight="15"/>
  <cols>
    <col min="1" max="1" width="3.140625" style="1" customWidth="1"/>
    <col min="2" max="2" width="3.42578125" style="1" customWidth="1"/>
    <col min="3" max="3" width="2" style="1" customWidth="1"/>
    <col min="4" max="15" width="5.140625" style="1" customWidth="1"/>
    <col min="16" max="16" width="2.5703125" style="1" customWidth="1"/>
    <col min="17" max="20" width="5.140625" style="1" customWidth="1"/>
    <col min="21" max="36" width="3" style="1" customWidth="1"/>
    <col min="37" max="38" width="2.85546875" style="1" customWidth="1"/>
    <col min="39" max="39" width="6.85546875" style="1" customWidth="1"/>
    <col min="40" max="49" width="3.140625" style="1" customWidth="1"/>
    <col min="50" max="16384" width="9.140625" style="1"/>
  </cols>
  <sheetData>
    <row r="1" spans="1:53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53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5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53">
      <c r="A4" s="30"/>
      <c r="B4" s="30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30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8" t="s">
        <v>7</v>
      </c>
      <c r="AL4" s="7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3" ht="18.75">
      <c r="A5" s="30"/>
      <c r="B5" s="30"/>
      <c r="C5" s="9"/>
      <c r="D5" s="31" t="s">
        <v>13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30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 t="s">
        <v>8</v>
      </c>
      <c r="AL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34"/>
    </row>
    <row r="6" spans="1:53" ht="31.5">
      <c r="A6" s="30"/>
      <c r="B6" s="30"/>
      <c r="C6" s="24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4"/>
      <c r="R6" s="30"/>
      <c r="S6" s="2"/>
      <c r="T6" s="10"/>
      <c r="U6" s="10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 t="s">
        <v>11</v>
      </c>
      <c r="AL6" s="8"/>
      <c r="AN6" s="8" t="s">
        <v>5</v>
      </c>
      <c r="AO6" s="8" t="s">
        <v>3</v>
      </c>
      <c r="AP6" s="8" t="s">
        <v>6</v>
      </c>
      <c r="AQ6" s="8" t="s">
        <v>1</v>
      </c>
      <c r="AR6" s="8" t="s">
        <v>2</v>
      </c>
      <c r="AS6" s="8" t="s">
        <v>3</v>
      </c>
      <c r="AT6" s="8"/>
      <c r="AU6" s="8"/>
      <c r="AV6" s="8"/>
      <c r="AW6" s="8"/>
      <c r="AX6" s="8"/>
      <c r="AY6" s="8"/>
      <c r="AZ6" s="8"/>
    </row>
    <row r="7" spans="1:53" ht="32.25" thickBot="1">
      <c r="A7" s="30"/>
      <c r="B7" s="30"/>
      <c r="C7" s="24"/>
      <c r="D7" s="2"/>
      <c r="E7" s="2"/>
      <c r="F7" s="22"/>
      <c r="G7" s="2"/>
      <c r="H7" s="2"/>
      <c r="I7" s="2"/>
      <c r="J7" s="2"/>
      <c r="K7" s="2"/>
      <c r="L7" s="3" t="s">
        <v>0</v>
      </c>
      <c r="M7" s="2"/>
      <c r="N7" s="2"/>
      <c r="O7" s="2"/>
      <c r="P7" s="24"/>
      <c r="Q7" s="2"/>
      <c r="R7" s="30"/>
      <c r="S7" s="2"/>
      <c r="T7" s="8" t="s">
        <v>4</v>
      </c>
      <c r="U7" s="10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 t="s">
        <v>10</v>
      </c>
      <c r="AL7" s="8"/>
      <c r="AN7" s="8">
        <v>1</v>
      </c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</row>
    <row r="8" spans="1:53" ht="25.5" thickBot="1">
      <c r="A8" s="30"/>
      <c r="B8" s="30"/>
      <c r="C8" s="24"/>
      <c r="D8" s="22">
        <v>1</v>
      </c>
      <c r="E8" s="29"/>
      <c r="F8" s="29"/>
      <c r="G8" s="29"/>
      <c r="H8" s="29"/>
      <c r="I8" s="29"/>
      <c r="J8" s="29"/>
      <c r="K8" s="5"/>
      <c r="L8" s="5"/>
      <c r="M8" s="5"/>
      <c r="N8" s="5"/>
      <c r="O8" s="5"/>
      <c r="P8" s="26"/>
      <c r="Q8" s="5"/>
      <c r="R8" s="30"/>
      <c r="S8" s="5"/>
      <c r="T8" s="17">
        <v>1</v>
      </c>
      <c r="U8" s="14" t="str">
        <f>IF(E8="","",IF(EXACT(E8,"Ξ")=TRUE,"J","L"))</f>
        <v/>
      </c>
      <c r="V8" s="14" t="str">
        <f>IF(F8="","",IF(EXACT(F8,"Υ")=TRUE,"J","L"))</f>
        <v/>
      </c>
      <c r="W8" s="14" t="str">
        <f>IF(G8="","",IF(EXACT(G8,"Σ")=TRUE,"J","L"))</f>
        <v/>
      </c>
      <c r="X8" s="14" t="str">
        <f>IF(H8="","",IF(EXACT(H8,"Τ")=TRUE,"J","L"))</f>
        <v/>
      </c>
      <c r="Y8" s="14" t="str">
        <f>IF(I8="","",IF(EXACT(I8,"Ρ")=TRUE,"J","L"))</f>
        <v/>
      </c>
      <c r="Z8" s="14" t="str">
        <f>IF(J8="","",IF(EXACT(J8,"Α")=TRUE,"J","L"))</f>
        <v/>
      </c>
      <c r="AA8" s="14" t="str">
        <f>IF(K8="","",IF(EXACT(K8,"Ρ")=TRUE,"J","L"))</f>
        <v/>
      </c>
      <c r="AB8" s="14" t="str">
        <f>IF(L8="","",IF(EXACT(L8,"Ι")=TRUE,"J","L"))</f>
        <v/>
      </c>
      <c r="AC8" s="14" t="str">
        <f>IF(M8="","",IF(EXACT(M8,"Ε")=TRUE,"J","L"))</f>
        <v/>
      </c>
      <c r="AD8" s="14" t="str">
        <f t="shared" ref="AD8:AH8" si="0">IF(O8="","",IF(EXACT(O8,"Ε")=TRUE,"J","L"))</f>
        <v/>
      </c>
      <c r="AE8" s="14" t="str">
        <f t="shared" si="0"/>
        <v/>
      </c>
      <c r="AF8" s="14" t="str">
        <f t="shared" si="0"/>
        <v/>
      </c>
      <c r="AG8" s="14" t="str">
        <f t="shared" si="0"/>
        <v/>
      </c>
      <c r="AH8" s="14" t="str">
        <f t="shared" si="0"/>
        <v/>
      </c>
      <c r="AI8" s="14"/>
      <c r="AJ8" s="15"/>
      <c r="AK8" s="8">
        <f>COUNTIF(U8:AB8,"J")</f>
        <v>0</v>
      </c>
      <c r="AL8" s="8" t="str">
        <f>IF(AK8=6,"J","L")</f>
        <v>L</v>
      </c>
      <c r="AN8" s="19" t="str">
        <f>IF(E8="","",IF(EXACT(E8,"Ξ")=TRUE,"J","L"))</f>
        <v/>
      </c>
      <c r="AO8" s="19"/>
      <c r="AP8" s="19"/>
      <c r="AQ8" s="19"/>
      <c r="AR8" s="19"/>
      <c r="AS8" s="19"/>
      <c r="AT8" s="19"/>
      <c r="AU8" s="19"/>
      <c r="AV8" s="19"/>
      <c r="AW8" s="19"/>
      <c r="AX8" s="8"/>
      <c r="AY8" s="8"/>
      <c r="AZ8" s="8"/>
    </row>
    <row r="9" spans="1:53" ht="25.5" thickBot="1">
      <c r="A9" s="30"/>
      <c r="B9" s="30"/>
      <c r="C9" s="24"/>
      <c r="D9" s="2"/>
      <c r="E9" s="29"/>
      <c r="F9" s="5"/>
      <c r="G9" s="5"/>
      <c r="H9" s="5"/>
      <c r="I9" s="5"/>
      <c r="J9" s="5"/>
      <c r="K9" s="5"/>
      <c r="L9" s="5"/>
      <c r="M9" s="5"/>
      <c r="N9" s="5"/>
      <c r="O9" s="5"/>
      <c r="P9" s="26"/>
      <c r="Q9" s="5"/>
      <c r="R9" s="30"/>
      <c r="S9" s="5"/>
      <c r="T9" s="17"/>
      <c r="U9" s="13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5"/>
      <c r="AK9" s="8"/>
      <c r="AL9" s="8"/>
      <c r="AN9" s="19" t="str">
        <f>IF(E9="","",IF(EXACT(E9,"Υ")=TRUE,"J","L"))</f>
        <v/>
      </c>
      <c r="AO9" s="20"/>
      <c r="AP9" s="20"/>
      <c r="AQ9" s="20"/>
      <c r="AR9" s="20"/>
      <c r="AS9" s="20"/>
      <c r="AT9" s="20"/>
      <c r="AU9" s="20"/>
      <c r="AV9" s="20"/>
      <c r="AW9" s="20"/>
      <c r="AX9" s="8"/>
      <c r="AY9" s="8"/>
      <c r="AZ9" s="8"/>
    </row>
    <row r="10" spans="1:53" ht="25.5" thickBot="1">
      <c r="A10" s="30"/>
      <c r="B10" s="30"/>
      <c r="C10" s="24"/>
      <c r="D10" s="2">
        <v>2</v>
      </c>
      <c r="E10" s="29"/>
      <c r="F10" s="29"/>
      <c r="G10" s="29"/>
      <c r="H10" s="29"/>
      <c r="I10" s="29"/>
      <c r="J10" s="29"/>
      <c r="K10" s="5"/>
      <c r="L10" s="5"/>
      <c r="M10" s="5"/>
      <c r="N10" s="5"/>
      <c r="O10" s="5"/>
      <c r="P10" s="26"/>
      <c r="Q10" s="5"/>
      <c r="R10" s="30"/>
      <c r="S10" s="5"/>
      <c r="T10" s="17">
        <v>2</v>
      </c>
      <c r="U10" s="14" t="str">
        <f>IF(E10="","",IF(EXACT(E10,"Π")=TRUE,"J","L"))</f>
        <v/>
      </c>
      <c r="V10" s="14" t="str">
        <f>IF(F10="","",IF(EXACT(F10,"Α")=TRUE,"J","L"))</f>
        <v/>
      </c>
      <c r="W10" s="14" t="str">
        <f>IF(G10="","",IF(EXACT(G10,"Γ")=TRUE,"J","L"))</f>
        <v/>
      </c>
      <c r="X10" s="14" t="str">
        <f>IF(H10="","",IF(EXACT(H10,"Ω")=TRUE,"J","L"))</f>
        <v/>
      </c>
      <c r="Y10" s="14" t="str">
        <f>IF(I10="","",IF(EXACT(I10,"Τ")=TRUE,"J","L"))</f>
        <v/>
      </c>
      <c r="Z10" s="14" t="str">
        <f>IF(J10="","",IF(EXACT(J10,"Ο")=TRUE,"J","L"))</f>
        <v/>
      </c>
      <c r="AA10" s="14" t="str">
        <f>IF(K10="","",IF(EXACT(K10,"Δ")=TRUE,"J","L"))</f>
        <v/>
      </c>
      <c r="AB10" s="14" t="str">
        <f t="shared" ref="AB10" si="1">IF(L10="","",IF(EXACT(L10,"Α")=TRUE,"J","L"))</f>
        <v/>
      </c>
      <c r="AC10" s="14"/>
      <c r="AD10" s="14"/>
      <c r="AE10" s="14"/>
      <c r="AF10" s="14"/>
      <c r="AG10" s="14"/>
      <c r="AH10" s="14"/>
      <c r="AI10" s="14"/>
      <c r="AJ10" s="15"/>
      <c r="AK10" s="8">
        <f>COUNTIF(U10:AB10,"J")</f>
        <v>0</v>
      </c>
      <c r="AL10" s="8" t="str">
        <f>IF(AK10=6,"J","L")</f>
        <v>L</v>
      </c>
      <c r="AN10" s="20" t="str">
        <f>IF(E10="","",IF(EXACT(E10,"Π")=TRUE,"J","L"))</f>
        <v/>
      </c>
      <c r="AO10" s="20"/>
      <c r="AP10" s="20"/>
      <c r="AQ10" s="20"/>
      <c r="AR10" s="20"/>
      <c r="AS10" s="20"/>
      <c r="AT10" s="20"/>
      <c r="AU10" s="20"/>
      <c r="AV10" s="20"/>
      <c r="AW10" s="20"/>
      <c r="AX10" s="8"/>
      <c r="AY10" s="8"/>
      <c r="AZ10" s="8"/>
    </row>
    <row r="11" spans="1:53" ht="25.5" thickBot="1">
      <c r="A11" s="30"/>
      <c r="B11" s="30"/>
      <c r="C11" s="24"/>
      <c r="D11" s="2"/>
      <c r="E11" s="29"/>
      <c r="F11" s="5"/>
      <c r="G11" s="5"/>
      <c r="H11" s="5"/>
      <c r="I11" s="5"/>
      <c r="J11" s="5"/>
      <c r="K11" s="5"/>
      <c r="L11" s="5"/>
      <c r="M11" s="5"/>
      <c r="N11" s="5"/>
      <c r="O11" s="5"/>
      <c r="P11" s="26"/>
      <c r="Q11" s="5"/>
      <c r="R11" s="30"/>
      <c r="S11" s="5"/>
      <c r="T11" s="17"/>
      <c r="U11" s="13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5"/>
      <c r="AK11" s="8"/>
      <c r="AL11" s="8"/>
      <c r="AN11" s="20" t="str">
        <f>IF(E11="","",IF(EXACT(E11,"Ν")=TRUE,"J","L"))</f>
        <v/>
      </c>
      <c r="AO11" s="20"/>
      <c r="AP11" s="20"/>
      <c r="AQ11" s="20"/>
      <c r="AR11" s="20"/>
      <c r="AS11" s="20"/>
      <c r="AT11" s="20"/>
      <c r="AU11" s="20"/>
      <c r="AV11" s="20"/>
      <c r="AW11" s="20"/>
      <c r="AX11" s="8"/>
      <c r="AY11" s="8"/>
      <c r="AZ11" s="8"/>
    </row>
    <row r="12" spans="1:53" ht="25.5" thickBot="1">
      <c r="A12" s="30"/>
      <c r="B12" s="30"/>
      <c r="C12" s="24"/>
      <c r="D12" s="2">
        <v>3</v>
      </c>
      <c r="E12" s="29"/>
      <c r="F12" s="29"/>
      <c r="G12" s="29"/>
      <c r="H12" s="29"/>
      <c r="I12" s="29"/>
      <c r="J12" s="5"/>
      <c r="K12" s="5"/>
      <c r="L12" s="5"/>
      <c r="M12" s="5"/>
      <c r="N12" s="5"/>
      <c r="O12" s="5"/>
      <c r="P12" s="26"/>
      <c r="Q12" s="5"/>
      <c r="R12" s="30"/>
      <c r="S12" s="5"/>
      <c r="T12" s="17">
        <v>3</v>
      </c>
      <c r="U12" s="14" t="str">
        <f>IF(E12="","",IF(EXACT(E12,"Η")=TRUE,"J","L"))</f>
        <v/>
      </c>
      <c r="V12" s="14" t="str">
        <f>IF(F12="","",IF(EXACT(F12,"Λ")=TRUE,"J","L"))</f>
        <v/>
      </c>
      <c r="W12" s="14" t="str">
        <f>IF(G12="","",IF(EXACT(G12,"Ι")=TRUE,"J","L"))</f>
        <v/>
      </c>
      <c r="X12" s="14" t="str">
        <f>IF(H12="","",IF(EXACT(H12,"Ο")=TRUE,"J","L"))</f>
        <v/>
      </c>
      <c r="Y12" s="14" t="str">
        <f>IF(I12="","",IF(EXACT(I12,"Σ")=TRUE,"J","L"))</f>
        <v/>
      </c>
      <c r="Z12" s="14" t="str">
        <f>IF(J12="","",IF(EXACT(J12,"Λ")=TRUE,"J","L"))</f>
        <v/>
      </c>
      <c r="AA12" s="14" t="str">
        <f>IF(K12="","",IF(EXACT(K12,"Α")=TRUE,"J","L"))</f>
        <v/>
      </c>
      <c r="AB12" s="14" t="str">
        <f>IF(L12="","",IF(EXACT(L12,"Σ")=TRUE,"J","L"))</f>
        <v/>
      </c>
      <c r="AC12" s="14" t="str">
        <f>IF(M12="","",IF(EXACT(M12,"Ι")=TRUE,"J","L"))</f>
        <v/>
      </c>
      <c r="AD12" s="14"/>
      <c r="AE12" s="14"/>
      <c r="AF12" s="14"/>
      <c r="AG12" s="14"/>
      <c r="AH12" s="14"/>
      <c r="AI12" s="14"/>
      <c r="AJ12" s="15"/>
      <c r="AK12" s="8">
        <f>COUNTIF(U12:AC12,"J")</f>
        <v>0</v>
      </c>
      <c r="AL12" s="8" t="str">
        <f>IF(AK12=5,"J","L")</f>
        <v>L</v>
      </c>
      <c r="AN12" s="20" t="str">
        <f>IF(E12="","",IF(EXACT(E12,"Η")=TRUE,"J","L"))</f>
        <v/>
      </c>
      <c r="AO12" s="20"/>
      <c r="AP12" s="20"/>
      <c r="AQ12" s="20"/>
      <c r="AR12" s="20"/>
      <c r="AS12" s="20"/>
      <c r="AT12" s="20"/>
      <c r="AU12" s="20"/>
      <c r="AV12" s="20"/>
      <c r="AW12" s="20"/>
      <c r="AX12" s="8"/>
      <c r="AY12" s="8"/>
      <c r="AZ12" s="8"/>
      <c r="BA12" s="34"/>
    </row>
    <row r="13" spans="1:53" ht="25.5" thickBot="1">
      <c r="A13" s="30"/>
      <c r="B13" s="30"/>
      <c r="C13" s="24"/>
      <c r="D13" s="2"/>
      <c r="E13" s="29"/>
      <c r="F13" s="2"/>
      <c r="G13" s="2"/>
      <c r="H13" s="2"/>
      <c r="I13" s="2"/>
      <c r="J13" s="2"/>
      <c r="K13" s="2"/>
      <c r="L13" s="2"/>
      <c r="M13" s="2"/>
      <c r="N13" s="2"/>
      <c r="O13" s="2"/>
      <c r="P13" s="24"/>
      <c r="Q13" s="2"/>
      <c r="R13" s="30"/>
      <c r="S13" s="2"/>
      <c r="T13" s="18"/>
      <c r="U13" s="16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5"/>
      <c r="AK13" s="8"/>
      <c r="AL13" s="8"/>
      <c r="AN13" s="20" t="str">
        <f>IF(E13="","",IF(EXACT(E13,"Τ")=TRUE,"J","L"))</f>
        <v/>
      </c>
      <c r="AO13" s="20"/>
      <c r="AP13" s="20"/>
      <c r="AQ13" s="20"/>
      <c r="AR13" s="20"/>
      <c r="AS13" s="20"/>
      <c r="AT13" s="20"/>
      <c r="AU13" s="20"/>
      <c r="AV13" s="20"/>
      <c r="AW13" s="20"/>
      <c r="AX13" s="8"/>
      <c r="AY13" s="8"/>
      <c r="AZ13" s="8"/>
      <c r="BA13"/>
    </row>
    <row r="14" spans="1:53" ht="25.5" thickBot="1">
      <c r="A14" s="30"/>
      <c r="B14" s="30"/>
      <c r="C14" s="24"/>
      <c r="D14" s="2">
        <v>4</v>
      </c>
      <c r="E14" s="29"/>
      <c r="F14" s="29"/>
      <c r="G14" s="29"/>
      <c r="H14" s="29"/>
      <c r="I14" s="2"/>
      <c r="J14" s="2"/>
      <c r="K14" s="2"/>
      <c r="L14" s="2"/>
      <c r="M14" s="2"/>
      <c r="N14" s="2"/>
      <c r="O14" s="2"/>
      <c r="P14" s="24"/>
      <c r="Q14" s="2"/>
      <c r="R14" s="30"/>
      <c r="S14" s="2"/>
      <c r="T14" s="18">
        <v>4</v>
      </c>
      <c r="U14" s="14" t="str">
        <f>IF(E14="","",IF(EXACT(E14,"Η")=TRUE,"J","L"))</f>
        <v/>
      </c>
      <c r="V14" s="14" t="str">
        <f>IF(F14="","",IF(EXACT(F14,"Τ")=TRUE,"J","L"))</f>
        <v/>
      </c>
      <c r="W14" s="14" t="str">
        <f>IF(G14="","",IF(EXACT(G14,"Τ")=TRUE,"J","L"))</f>
        <v/>
      </c>
      <c r="X14" s="14" t="str">
        <f>IF(H14="","",IF(EXACT(H14,"Α")=TRUE,"J","L"))</f>
        <v/>
      </c>
      <c r="Y14" s="14" t="str">
        <f>IF(I14="","",IF(EXACT(I14,"Ν")=TRUE,"J","L"))</f>
        <v/>
      </c>
      <c r="Z14" s="14" t="str">
        <f>IF(J14="","",IF(EXACT(J14,"Ο")=TRUE,"J","L"))</f>
        <v/>
      </c>
      <c r="AA14" s="14" t="str">
        <f>IF(K14="","",IF(EXACT(K14,"Σ")=TRUE,"J","L"))</f>
        <v/>
      </c>
      <c r="AB14" s="14" t="str">
        <f>IF(L14="","",IF(EXACT(L14,"Ο")=TRUE,"J","L"))</f>
        <v/>
      </c>
      <c r="AC14" s="14" t="str">
        <f>IF(M14="","",IF(EXACT(M14,"Ι")=TRUE,"J","L"))</f>
        <v/>
      </c>
      <c r="AD14" s="14"/>
      <c r="AE14" s="14"/>
      <c r="AF14" s="14"/>
      <c r="AG14" s="14"/>
      <c r="AH14" s="14"/>
      <c r="AI14" s="14"/>
      <c r="AJ14" s="15"/>
      <c r="AK14" s="8">
        <f>COUNTIF(U14:AB14,"J")</f>
        <v>0</v>
      </c>
      <c r="AL14" s="8" t="str">
        <f>IF(AK14=4,"J","L")</f>
        <v>L</v>
      </c>
      <c r="AN14" s="20" t="str">
        <f>IF(E14="","",IF(EXACT(E14,"Η")=TRUE,"J","L"))</f>
        <v/>
      </c>
      <c r="AO14" s="20"/>
      <c r="AP14" s="20"/>
      <c r="AQ14" s="20"/>
      <c r="AR14" s="20"/>
      <c r="AS14" s="20"/>
      <c r="AT14" s="20"/>
      <c r="AU14" s="20"/>
      <c r="AV14" s="20"/>
      <c r="AW14" s="20"/>
      <c r="AX14" s="8"/>
      <c r="AY14" s="8"/>
      <c r="AZ14" s="8"/>
      <c r="BA14"/>
    </row>
    <row r="15" spans="1:53" ht="25.5" thickBot="1">
      <c r="A15" s="30"/>
      <c r="B15" s="30"/>
      <c r="C15" s="24"/>
      <c r="D15" s="2"/>
      <c r="E15" s="29"/>
      <c r="F15" s="2"/>
      <c r="G15" s="2"/>
      <c r="H15" s="2"/>
      <c r="I15" s="2"/>
      <c r="J15" s="2"/>
      <c r="K15" s="2"/>
      <c r="L15" s="2"/>
      <c r="M15" s="2"/>
      <c r="N15" s="2"/>
      <c r="O15" s="2"/>
      <c r="P15" s="24"/>
      <c r="Q15" s="2"/>
      <c r="R15" s="30"/>
      <c r="S15" s="2"/>
      <c r="T15" s="17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5"/>
      <c r="AK15" s="8"/>
      <c r="AL15" s="8"/>
      <c r="AN15" s="20" t="str">
        <f>IF(E15="","",IF(EXACT(E15,"Ρ")=TRUE,"J","L"))</f>
        <v/>
      </c>
      <c r="AO15" s="20"/>
      <c r="AP15" s="20"/>
      <c r="AQ15" s="20"/>
      <c r="AR15" s="20"/>
      <c r="AS15" s="20"/>
      <c r="AT15" s="20"/>
      <c r="AU15" s="20"/>
      <c r="AV15" s="20"/>
      <c r="AW15" s="20"/>
      <c r="AX15" s="8"/>
      <c r="AY15" s="8"/>
      <c r="AZ15" s="8"/>
      <c r="BA15"/>
    </row>
    <row r="16" spans="1:53" ht="25.5" thickBot="1">
      <c r="A16" s="30"/>
      <c r="B16" s="30"/>
      <c r="C16" s="24"/>
      <c r="D16" s="2">
        <v>5</v>
      </c>
      <c r="E16" s="29"/>
      <c r="F16" s="29"/>
      <c r="G16" s="29"/>
      <c r="H16" s="29"/>
      <c r="I16" s="29"/>
      <c r="J16" s="29"/>
      <c r="K16" s="29"/>
      <c r="L16" s="2"/>
      <c r="M16" s="2"/>
      <c r="N16" s="2"/>
      <c r="O16" s="2"/>
      <c r="P16" s="24"/>
      <c r="Q16" s="2"/>
      <c r="R16" s="30"/>
      <c r="S16" s="2"/>
      <c r="T16" s="17">
        <v>5</v>
      </c>
      <c r="U16" s="14" t="str">
        <f>IF(E16="","",IF(EXACT(E16,"Ι")=TRUE,"J","L"))</f>
        <v/>
      </c>
      <c r="V16" s="14" t="str">
        <f>IF(F16="","",IF(EXACT(F16,"Σ")=TRUE,"J","L"))</f>
        <v/>
      </c>
      <c r="W16" s="14" t="str">
        <f>IF(G16="","",IF(EXACT(G16,"Τ")=TRUE,"J","L"))</f>
        <v/>
      </c>
      <c r="X16" s="14" t="str">
        <f>IF(H16="","",IF(EXACT(H16,"Ο")=TRUE,"J","L"))</f>
        <v/>
      </c>
      <c r="Y16" s="14" t="str">
        <f>IF(I16="","",IF(EXACT(I16,"Ρ")=TRUE,"J","L"))</f>
        <v/>
      </c>
      <c r="Z16" s="14" t="str">
        <f>IF(J16="","",IF(EXACT(J16,"Ι")=TRUE,"J","L"))</f>
        <v/>
      </c>
      <c r="AA16" s="14" t="str">
        <f>IF(K16="","",IF(EXACT(K16,"Α")=TRUE,"J","L"))</f>
        <v/>
      </c>
      <c r="AB16" s="14" t="str">
        <f>IF(L16="","",IF(EXACT(L16,"Σ")=TRUE,"J","L"))</f>
        <v/>
      </c>
      <c r="AC16" s="14" t="str">
        <f>IF(M16="","",IF(EXACT(M16,"Μ")=TRUE,"J","L"))</f>
        <v/>
      </c>
      <c r="AD16" s="14" t="str">
        <f>IF(N16="","",IF(EXACT(N16,"Ο")=TRUE,"J","L"))</f>
        <v/>
      </c>
      <c r="AE16" s="14" t="str">
        <f>IF(O16="","",IF(EXACT(O16,"Σ")=TRUE,"J","L"))</f>
        <v/>
      </c>
      <c r="AF16" s="14"/>
      <c r="AG16" s="14"/>
      <c r="AH16" s="14"/>
      <c r="AI16" s="14"/>
      <c r="AJ16" s="15"/>
      <c r="AK16" s="8">
        <f>COUNTIF(U16:AE16,"J")</f>
        <v>0</v>
      </c>
      <c r="AL16" s="8" t="str">
        <f>IF(AK16=7,"J","L")</f>
        <v>L</v>
      </c>
      <c r="AN16" s="20" t="str">
        <f>IF(E16="","",IF(EXACT(E16,"Ι")=TRUE,"J","L"))</f>
        <v/>
      </c>
      <c r="AO16" s="20"/>
      <c r="AP16" s="20"/>
      <c r="AQ16" s="20"/>
      <c r="AR16" s="20"/>
      <c r="AS16" s="20"/>
      <c r="AT16" s="20"/>
      <c r="AU16" s="20"/>
      <c r="AV16" s="20"/>
      <c r="AW16" s="20"/>
      <c r="AX16" s="8"/>
      <c r="AY16" s="8"/>
      <c r="AZ16" s="8"/>
      <c r="BA16"/>
    </row>
    <row r="17" spans="1:53" ht="16.5" thickBot="1">
      <c r="A17" s="30"/>
      <c r="B17" s="30"/>
      <c r="C17" s="24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4"/>
      <c r="Q17" s="2"/>
      <c r="R17" s="30"/>
      <c r="S17" s="2"/>
      <c r="T17" s="17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5"/>
      <c r="AK17" s="8"/>
      <c r="AL17" s="8"/>
      <c r="AN17" s="20" t="str">
        <f>IF(E17="","",IF(EXACT(E17,"Σ")=TRUE,"J","L"))</f>
        <v/>
      </c>
      <c r="AO17" s="21"/>
      <c r="AP17" s="21"/>
      <c r="AQ17" s="21"/>
      <c r="AR17" s="21"/>
      <c r="AS17" s="21"/>
      <c r="AT17" s="21"/>
      <c r="AU17" s="21"/>
      <c r="AV17" s="21"/>
      <c r="AW17" s="21"/>
      <c r="AX17" s="8"/>
      <c r="AY17" s="8"/>
      <c r="AZ17" s="8"/>
      <c r="BA17"/>
    </row>
    <row r="18" spans="1:53" ht="15.75">
      <c r="A18" s="30"/>
      <c r="B18" s="30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"/>
      <c r="R18" s="30"/>
      <c r="S18" s="2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1">
        <f>COUNTIF(AL8:AL17,"J")</f>
        <v>0</v>
      </c>
      <c r="AN18" s="11">
        <f>COUNTIF(AN8:AN17,"J")</f>
        <v>0</v>
      </c>
      <c r="AO18" s="11"/>
      <c r="AP18" s="8"/>
      <c r="AQ18" s="8"/>
      <c r="AR18" s="8"/>
      <c r="AS18" s="8"/>
      <c r="AT18" s="8"/>
      <c r="AU18" s="8"/>
      <c r="AV18" s="8"/>
      <c r="AW18" s="8"/>
      <c r="AX18" s="8" t="s">
        <v>9</v>
      </c>
      <c r="AY18" s="8"/>
      <c r="AZ18" s="8"/>
      <c r="BA18"/>
    </row>
    <row r="19" spans="1:53" ht="16.5" thickBot="1">
      <c r="A19" s="30"/>
      <c r="B19" s="30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30"/>
      <c r="S19" s="2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">
        <f>COUNTIF(AN19:AW19,"J")</f>
        <v>0</v>
      </c>
      <c r="AN19" s="12" t="str">
        <f>IF(AN18=9,"J","L")</f>
        <v>L</v>
      </c>
      <c r="AO19" s="12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/>
    </row>
    <row r="20" spans="1:53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AL20" s="6">
        <f>AL18+AL19</f>
        <v>0</v>
      </c>
      <c r="BA20"/>
    </row>
    <row r="21" spans="1:53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AL21" s="1">
        <v>6</v>
      </c>
      <c r="AM21" s="1" t="s">
        <v>12</v>
      </c>
      <c r="BA21"/>
    </row>
    <row r="22" spans="1:53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AL22" s="23" t="str">
        <f>IF(AL20=AL21,"J","L")</f>
        <v>L</v>
      </c>
      <c r="BA22"/>
    </row>
    <row r="23" spans="1:53" ht="31.5">
      <c r="A23" s="30"/>
      <c r="B23" s="32" t="str">
        <f>IF(AL22="J", "Συγχαρητήρια!!! Έλυσες σωστά το σταυρόλεξο.","")</f>
        <v/>
      </c>
      <c r="C23" s="30"/>
      <c r="D23" s="33"/>
      <c r="E23" s="3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/>
    </row>
    <row r="24" spans="1:53" ht="24">
      <c r="A24" s="30"/>
      <c r="B24" s="30"/>
      <c r="C24" s="30"/>
      <c r="D24" s="33"/>
      <c r="E24" s="3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/>
    </row>
    <row r="25" spans="1:53" ht="24">
      <c r="D25" s="28"/>
      <c r="J25" s="34"/>
      <c r="Q25" s="34"/>
      <c r="S25" s="34"/>
      <c r="U25" s="34"/>
      <c r="AD25" s="34"/>
      <c r="BA25"/>
    </row>
    <row r="26" spans="1:53" ht="24.75">
      <c r="D26" s="27"/>
      <c r="J26"/>
      <c r="Q26"/>
      <c r="S26"/>
      <c r="U26"/>
      <c r="AD26"/>
      <c r="BA26"/>
    </row>
    <row r="27" spans="1:53" ht="24">
      <c r="D27" s="28"/>
      <c r="E27" s="28"/>
      <c r="J27"/>
      <c r="Q27"/>
      <c r="S27"/>
      <c r="U27"/>
      <c r="AD27"/>
      <c r="BA27"/>
    </row>
    <row r="28" spans="1:53" ht="24">
      <c r="D28" s="28"/>
      <c r="E28" s="28"/>
      <c r="J28"/>
      <c r="Q28"/>
      <c r="S28"/>
      <c r="U28"/>
      <c r="AD28"/>
      <c r="BA28"/>
    </row>
    <row r="29" spans="1:53" ht="24">
      <c r="D29" s="28"/>
      <c r="J29"/>
      <c r="Q29"/>
      <c r="S29"/>
      <c r="U29"/>
      <c r="AD29"/>
      <c r="BA29"/>
    </row>
    <row r="30" spans="1:53" ht="24">
      <c r="D30" s="28"/>
      <c r="J30"/>
      <c r="Q30"/>
      <c r="S30"/>
      <c r="U30"/>
      <c r="AD30"/>
      <c r="BA30"/>
    </row>
    <row r="31" spans="1:53" ht="24">
      <c r="D31" s="28"/>
      <c r="J31"/>
      <c r="Q31"/>
      <c r="S31"/>
      <c r="U31"/>
      <c r="AD31"/>
      <c r="BA31"/>
    </row>
    <row r="32" spans="1:53" ht="24">
      <c r="D32" s="28"/>
      <c r="J32"/>
      <c r="Q32"/>
      <c r="S32"/>
      <c r="U32"/>
      <c r="AD32"/>
      <c r="BA32"/>
    </row>
    <row r="33" spans="4:53" ht="24">
      <c r="D33" s="28"/>
      <c r="J33"/>
      <c r="Q33"/>
      <c r="S33"/>
      <c r="U33"/>
      <c r="AD33"/>
      <c r="BA33"/>
    </row>
    <row r="34" spans="4:53" ht="24">
      <c r="D34" s="28"/>
      <c r="J34"/>
      <c r="Q34"/>
      <c r="S34"/>
      <c r="U34"/>
      <c r="AD34"/>
      <c r="BA34"/>
    </row>
    <row r="35" spans="4:53" ht="24">
      <c r="D35" s="28"/>
      <c r="J35"/>
      <c r="Q35"/>
      <c r="S35"/>
      <c r="U35"/>
      <c r="AD35"/>
    </row>
    <row r="36" spans="4:53" ht="24">
      <c r="D36" s="28"/>
      <c r="J36"/>
      <c r="Q36"/>
      <c r="S36"/>
      <c r="U36"/>
    </row>
    <row r="37" spans="4:53" ht="24">
      <c r="D37" s="28"/>
      <c r="J37"/>
      <c r="Q37"/>
      <c r="S37"/>
      <c r="U37"/>
    </row>
    <row r="38" spans="4:53" ht="24">
      <c r="D38" s="28"/>
      <c r="J38"/>
      <c r="Q38"/>
      <c r="S38"/>
      <c r="U38"/>
    </row>
    <row r="39" spans="4:53" ht="24">
      <c r="D39" s="28"/>
      <c r="J39"/>
      <c r="Q39"/>
      <c r="S39"/>
      <c r="U39"/>
    </row>
    <row r="40" spans="4:53" ht="24">
      <c r="D40" s="28"/>
      <c r="J40"/>
      <c r="Q40"/>
      <c r="S40"/>
      <c r="U40"/>
    </row>
    <row r="41" spans="4:53" ht="24">
      <c r="D41" s="28"/>
      <c r="Q41"/>
      <c r="S41"/>
    </row>
    <row r="42" spans="4:53">
      <c r="Q42"/>
      <c r="S42"/>
    </row>
    <row r="43" spans="4:53">
      <c r="Q43"/>
      <c r="S43"/>
    </row>
    <row r="44" spans="4:53">
      <c r="Q44"/>
      <c r="S44"/>
    </row>
    <row r="45" spans="4:53">
      <c r="Q45"/>
    </row>
    <row r="46" spans="4:53">
      <c r="Q46"/>
    </row>
  </sheetData>
  <sheetProtection password="C613" sheet="1" objects="1" scenarios="1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Ακροστιχίδα11</vt:lpstr>
      <vt:lpstr>Ακροστιχίδα 12</vt:lpstr>
      <vt:lpstr>Ακροστιχίδα 13</vt:lpstr>
      <vt:lpstr>Ακροστιχίδα 14</vt:lpstr>
      <vt:lpstr>Ακροστιχίδα 15</vt:lpstr>
      <vt:lpstr>Ακροστιχίδα 16</vt:lpstr>
      <vt:lpstr>Ακροστιχίδα 17</vt:lpstr>
      <vt:lpstr>Ακροστιχίδα 18</vt:lpstr>
      <vt:lpstr>Ακροστιχίδα 19</vt:lpstr>
      <vt:lpstr>Ακροστιχίδα 20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Kypros</dc:creator>
  <cp:lastModifiedBy>Kypros</cp:lastModifiedBy>
  <dcterms:created xsi:type="dcterms:W3CDTF">2012-01-09T20:20:31Z</dcterms:created>
  <dcterms:modified xsi:type="dcterms:W3CDTF">2012-05-10T17:01:37Z</dcterms:modified>
</cp:coreProperties>
</file>